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V:\daten\Material Compliance\Conflict Materials\EMRT_Lieferantenumfrage\"/>
    </mc:Choice>
  </mc:AlternateContent>
  <xr:revisionPtr revIDLastSave="0" documentId="8_{B3392B1D-1F2B-42A2-B54E-36DA9C5FEDBB}"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9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List'!$A$4:$AI$2498</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V5" i="5"/>
  <c r="AB5" i="5"/>
  <c r="AB6" i="5"/>
  <c r="AB7" i="5"/>
  <c r="AB8" i="5"/>
  <c r="AB9" i="5"/>
  <c r="AB10" i="5"/>
  <c r="AB11" i="5"/>
  <c r="AB12" i="5"/>
  <c r="AB13" i="5"/>
  <c r="AB14"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AB15" i="5"/>
  <c r="AB16" i="5"/>
  <c r="AB17" i="5"/>
  <c r="AB18" i="5"/>
  <c r="AB19" i="5"/>
  <c r="AB20"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G61" i="6"/>
  <c r="B16" i="6"/>
  <c r="B21" i="6"/>
  <c r="F24" i="6"/>
  <c r="F61" i="6"/>
  <c r="H61" i="6"/>
  <c r="C4" i="5"/>
  <c r="F64" i="6"/>
  <c r="D4" i="5"/>
  <c r="E4" i="5"/>
  <c r="V6" i="5"/>
  <c r="V7" i="5"/>
  <c r="V8" i="5"/>
  <c r="V9" i="5"/>
  <c r="V10" i="5"/>
  <c r="V11" i="5"/>
  <c r="V12" i="5"/>
  <c r="V13" i="5"/>
  <c r="V14" i="5"/>
  <c r="V15" i="5"/>
  <c r="V16" i="5"/>
  <c r="V17" i="5"/>
  <c r="V18" i="5"/>
  <c r="V19" i="5"/>
  <c r="V20" i="5"/>
  <c r="V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4" i="6" a="1"/>
  <c r="G64" i="6"/>
  <c r="H64" i="6"/>
  <c r="G60" i="6"/>
  <c r="B15" i="6"/>
  <c r="B20" i="6"/>
  <c r="F23" i="6"/>
  <c r="F60" i="6"/>
  <c r="H60" i="6"/>
  <c r="B4" i="6"/>
  <c r="G4" i="6"/>
  <c r="H4" i="6"/>
  <c r="B5" i="6"/>
  <c r="G5" i="6"/>
  <c r="H5" i="6"/>
  <c r="F6" i="6"/>
  <c r="B6" i="6"/>
  <c r="G6" i="6"/>
  <c r="H6" i="6"/>
  <c r="F59" i="6"/>
  <c r="G59" i="6"/>
  <c r="H59" i="6"/>
  <c r="B7" i="6"/>
  <c r="G7" i="6"/>
  <c r="H7" i="6"/>
  <c r="B8" i="6"/>
  <c r="G8" i="6"/>
  <c r="H8" i="6"/>
  <c r="B9" i="6"/>
  <c r="G9" i="6"/>
  <c r="H9" i="6"/>
  <c r="B10" i="6"/>
  <c r="G10" i="6"/>
  <c r="H10" i="6"/>
  <c r="B11" i="6"/>
  <c r="G11" i="6"/>
  <c r="H11"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12" i="6"/>
  <c r="G12" i="6"/>
  <c r="H12" i="6"/>
  <c r="H14" i="6"/>
  <c r="B17" i="6"/>
  <c r="G17" i="6"/>
  <c r="H17" i="6"/>
  <c r="B18" i="6"/>
  <c r="G18" i="6"/>
  <c r="H18" i="6"/>
  <c r="F25" i="6"/>
  <c r="B25" i="6"/>
  <c r="G25" i="6"/>
  <c r="H25" i="6"/>
  <c r="F26" i="6"/>
  <c r="B26" i="6"/>
  <c r="G26" i="6"/>
  <c r="H26" i="6"/>
  <c r="B29" i="6"/>
  <c r="G29" i="6"/>
  <c r="H29" i="6"/>
  <c r="F30" i="6"/>
  <c r="B30" i="6"/>
  <c r="G30" i="6"/>
  <c r="H30" i="6"/>
  <c r="F31" i="6"/>
  <c r="B31" i="6"/>
  <c r="G31" i="6"/>
  <c r="H31" i="6"/>
  <c r="F35" i="6"/>
  <c r="B35" i="6"/>
  <c r="G35" i="6"/>
  <c r="H35" i="6"/>
  <c r="F36" i="6"/>
  <c r="B36" i="6"/>
  <c r="G36" i="6"/>
  <c r="H36" i="6"/>
  <c r="F40" i="6"/>
  <c r="B40" i="6"/>
  <c r="G40" i="6"/>
  <c r="H40" i="6"/>
  <c r="F41" i="6"/>
  <c r="B41" i="6"/>
  <c r="G41" i="6"/>
  <c r="H41" i="6"/>
  <c r="F45" i="6"/>
  <c r="B45" i="6"/>
  <c r="G45" i="6"/>
  <c r="H45" i="6"/>
  <c r="F46" i="6"/>
  <c r="B46" i="6"/>
  <c r="G46" i="6"/>
  <c r="H46"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I64"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5" i="8"/>
  <c r="C5" i="3"/>
  <c r="P33" i="4"/>
  <c r="P32" i="4"/>
  <c r="P39" i="4"/>
  <c r="P38" i="4"/>
  <c r="P37" i="4"/>
  <c r="P26" i="4"/>
  <c r="T2498" i="5"/>
  <c r="S2498" i="5"/>
  <c r="R2498" i="5"/>
  <c r="J2498" i="5"/>
  <c r="I2498" i="5"/>
  <c r="H2498" i="5"/>
  <c r="G2498" i="5"/>
  <c r="F2498" i="5"/>
  <c r="P27" i="4"/>
  <c r="T150" i="5"/>
  <c r="T161" i="5"/>
  <c r="T182" i="5"/>
  <c r="T190" i="5"/>
  <c r="T193" i="5"/>
  <c r="S217" i="5"/>
  <c r="S230" i="5"/>
  <c r="T238" i="5"/>
  <c r="S249" i="5"/>
  <c r="T257" i="5"/>
  <c r="T270" i="5"/>
  <c r="S278" i="5"/>
  <c r="T289" i="5"/>
  <c r="T302" i="5"/>
  <c r="S326" i="5"/>
  <c r="S334" i="5"/>
  <c r="T337" i="5"/>
  <c r="S350" i="5"/>
  <c r="S353" i="5"/>
  <c r="T358" i="5"/>
  <c r="T366" i="5"/>
  <c r="T369" i="5"/>
  <c r="T377" i="5"/>
  <c r="S382" i="5"/>
  <c r="S393" i="5"/>
  <c r="S398" i="5"/>
  <c r="S417" i="5"/>
  <c r="T433" i="5"/>
  <c r="T438" i="5"/>
  <c r="S478" i="5"/>
  <c r="S489" i="5"/>
  <c r="S494" i="5"/>
  <c r="T497" i="5"/>
  <c r="S505" i="5"/>
  <c r="S518" i="5"/>
  <c r="S521" i="5"/>
  <c r="T534" i="5"/>
  <c r="T537" i="5"/>
  <c r="S542" i="5"/>
  <c r="S545" i="5"/>
  <c r="T582" i="5"/>
  <c r="S593" i="5"/>
  <c r="S598" i="5"/>
  <c r="T633" i="5"/>
  <c r="S654" i="5"/>
  <c r="T657" i="5"/>
  <c r="S673" i="5"/>
  <c r="T689" i="5"/>
  <c r="T729" i="5"/>
  <c r="S753" i="5"/>
  <c r="T769" i="5"/>
  <c r="S790" i="5"/>
  <c r="S841" i="5"/>
  <c r="S862" i="5"/>
  <c r="S865" i="5"/>
  <c r="T873" i="5"/>
  <c r="T878" i="5"/>
  <c r="S894" i="5"/>
  <c r="S902" i="5"/>
  <c r="T910" i="5"/>
  <c r="T918" i="5"/>
  <c r="T942" i="5"/>
  <c r="T945" i="5"/>
  <c r="S953" i="5"/>
  <c r="S966" i="5"/>
  <c r="T969" i="5"/>
  <c r="T992" i="5"/>
  <c r="T998" i="5"/>
  <c r="S1000" i="5"/>
  <c r="T1014" i="5"/>
  <c r="T1046" i="5"/>
  <c r="S1088" i="5"/>
  <c r="S1105" i="5"/>
  <c r="T1144" i="5"/>
  <c r="T1158" i="5"/>
  <c r="S1160" i="5"/>
  <c r="T1166" i="5"/>
  <c r="S1193" i="5"/>
  <c r="S1216" i="5"/>
  <c r="S1217" i="5"/>
  <c r="S1249" i="5"/>
  <c r="S1262" i="5"/>
  <c r="T1273" i="5"/>
  <c r="S1289" i="5"/>
  <c r="T1328" i="5"/>
  <c r="T1334" i="5"/>
  <c r="T1368" i="5"/>
  <c r="S1377" i="5"/>
  <c r="T1382" i="5"/>
  <c r="T1416" i="5"/>
  <c r="T1441" i="5"/>
  <c r="S1449" i="5"/>
  <c r="S1462" i="5"/>
  <c r="T1470" i="5"/>
  <c r="S1510" i="5"/>
  <c r="S1513" i="5"/>
  <c r="S1536" i="5"/>
  <c r="T1537" i="5"/>
  <c r="S1542" i="5"/>
  <c r="S1558" i="5"/>
  <c r="S1574" i="5"/>
  <c r="S1582" i="5"/>
  <c r="T1601" i="5"/>
  <c r="S1606" i="5"/>
  <c r="S1614" i="5"/>
  <c r="S1638" i="5"/>
  <c r="S1649" i="5"/>
  <c r="S1697" i="5"/>
  <c r="T1713" i="5"/>
  <c r="S1744" i="5"/>
  <c r="T1753" i="5"/>
  <c r="T1761" i="5"/>
  <c r="S1785" i="5"/>
  <c r="S1833" i="5"/>
  <c r="T1841" i="5"/>
  <c r="T1878" i="5"/>
  <c r="T1881" i="5"/>
  <c r="S1918" i="5"/>
  <c r="T1977" i="5"/>
  <c r="T1982" i="5"/>
  <c r="T2017" i="5"/>
  <c r="T2070" i="5"/>
  <c r="S2072" i="5"/>
  <c r="T2078" i="5"/>
  <c r="S2097" i="5"/>
  <c r="T2104" i="5"/>
  <c r="T2110" i="5"/>
  <c r="S2112" i="5"/>
  <c r="T2134" i="5"/>
  <c r="S2153" i="5"/>
  <c r="S2160" i="5"/>
  <c r="S2214" i="5"/>
  <c r="T2224" i="5"/>
  <c r="S2230" i="5"/>
  <c r="T2232" i="5"/>
  <c r="T2233" i="5"/>
  <c r="S2286" i="5"/>
  <c r="S2289" i="5"/>
  <c r="S2296" i="5"/>
  <c r="S2302" i="5"/>
  <c r="S2350" i="5"/>
  <c r="S2360" i="5"/>
  <c r="T2384" i="5"/>
  <c r="T2398" i="5"/>
  <c r="T2406" i="5"/>
  <c r="T2414" i="5"/>
  <c r="S2438" i="5"/>
  <c r="T2470" i="5"/>
  <c r="S2496" i="5"/>
  <c r="S2497" i="5"/>
  <c r="B84" i="4"/>
  <c r="P35" i="4"/>
  <c r="P34" i="4"/>
  <c r="G77" i="5"/>
  <c r="B59" i="6"/>
  <c r="I100" i="5"/>
  <c r="I111" i="5"/>
  <c r="G116" i="5"/>
  <c r="R143" i="5"/>
  <c r="I148" i="5"/>
  <c r="R159" i="5"/>
  <c r="I164" i="5"/>
  <c r="G180" i="5"/>
  <c r="G183" i="5"/>
  <c r="R214" i="5"/>
  <c r="H244" i="5"/>
  <c r="I255" i="5"/>
  <c r="R260" i="5"/>
  <c r="H276" i="5"/>
  <c r="R287" i="5"/>
  <c r="J308" i="5"/>
  <c r="J319" i="5"/>
  <c r="F340" i="5"/>
  <c r="J383"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J969" i="5"/>
  <c r="R975" i="5"/>
  <c r="I996" i="5"/>
  <c r="R1002" i="5"/>
  <c r="G1004" i="5"/>
  <c r="H1007" i="5"/>
  <c r="G1010" i="5"/>
  <c r="H1025" i="5"/>
  <c r="I1031" i="5"/>
  <c r="F1039" i="5"/>
  <c r="H1042" i="5"/>
  <c r="J1044" i="5"/>
  <c r="I1050" i="5"/>
  <c r="R1052" i="5"/>
  <c r="F1058" i="5"/>
  <c r="R1060" i="5"/>
  <c r="I1066" i="5"/>
  <c r="R1074" i="5"/>
  <c r="I1086" i="5"/>
  <c r="I1118" i="5"/>
  <c r="R1129" i="5"/>
  <c r="I1130" i="5"/>
  <c r="H1143" i="5"/>
  <c r="F1150" i="5"/>
  <c r="I1154" i="5"/>
  <c r="J1158" i="5"/>
  <c r="R1161"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J1846" i="5"/>
  <c r="H1852" i="5"/>
  <c r="G1854" i="5"/>
  <c r="J1860" i="5"/>
  <c r="R1865" i="5"/>
  <c r="H1876" i="5"/>
  <c r="J1878" i="5"/>
  <c r="H1884" i="5"/>
  <c r="R1892" i="5"/>
  <c r="R1894" i="5"/>
  <c r="H1900" i="5"/>
  <c r="I1916" i="5"/>
  <c r="I1926" i="5"/>
  <c r="G1929" i="5"/>
  <c r="R1950" i="5"/>
  <c r="H1961" i="5"/>
  <c r="R1964"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H2166" i="5"/>
  <c r="J2174" i="5"/>
  <c r="G2177" i="5"/>
  <c r="J2186" i="5"/>
  <c r="H2190" i="5"/>
  <c r="F2193" i="5"/>
  <c r="R2194" i="5"/>
  <c r="G2199" i="5"/>
  <c r="R2204" i="5"/>
  <c r="J2205" i="5"/>
  <c r="J2206" i="5"/>
  <c r="F2212" i="5"/>
  <c r="I2221" i="5"/>
  <c r="R2228" i="5"/>
  <c r="H2229" i="5"/>
  <c r="I2230" i="5"/>
  <c r="I2244" i="5"/>
  <c r="F2252" i="5"/>
  <c r="G2257" i="5"/>
  <c r="H2260" i="5"/>
  <c r="J2263" i="5"/>
  <c r="F2271" i="5"/>
  <c r="J2281" i="5"/>
  <c r="F2282" i="5"/>
  <c r="G2289" i="5"/>
  <c r="R2290" i="5"/>
  <c r="I2297" i="5"/>
  <c r="R2298" i="5"/>
  <c r="I2306" i="5"/>
  <c r="H2309" i="5"/>
  <c r="J2327" i="5"/>
  <c r="G2332" i="5"/>
  <c r="H2333" i="5"/>
  <c r="F2342" i="5"/>
  <c r="J2358" i="5"/>
  <c r="H2362" i="5"/>
  <c r="R2364" i="5"/>
  <c r="R2369" i="5"/>
  <c r="R2370" i="5"/>
  <c r="R2388" i="5"/>
  <c r="R2390" i="5"/>
  <c r="G2398" i="5"/>
  <c r="R2404" i="5"/>
  <c r="H2406" i="5"/>
  <c r="H2422" i="5"/>
  <c r="I2428" i="5"/>
  <c r="F2430" i="5"/>
  <c r="J2438" i="5"/>
  <c r="I2465" i="5"/>
  <c r="R2470" i="5"/>
  <c r="J2473" i="5"/>
  <c r="R2477" i="5"/>
  <c r="I2484" i="5"/>
  <c r="H2485" i="5"/>
  <c r="J2486" i="5"/>
  <c r="F2492" i="5"/>
  <c r="F2495" i="5"/>
  <c r="G2496" i="5"/>
  <c r="G2497" i="5"/>
  <c r="H50" i="5"/>
  <c r="I58" i="5"/>
  <c r="R75" i="5"/>
  <c r="I82" i="5"/>
  <c r="F90" i="5"/>
  <c r="I138" i="5"/>
  <c r="J146" i="5"/>
  <c r="R179" i="5"/>
  <c r="F186" i="5"/>
  <c r="I187" i="5"/>
  <c r="J194" i="5"/>
  <c r="H234" i="5"/>
  <c r="H243" i="5"/>
  <c r="J250" i="5"/>
  <c r="F251" i="5"/>
  <c r="H274" i="5"/>
  <c r="R282" i="5"/>
  <c r="I290" i="5"/>
  <c r="J314" i="5"/>
  <c r="I330" i="5"/>
  <c r="H354" i="5"/>
  <c r="R362" i="5"/>
  <c r="I363" i="5"/>
  <c r="R370" i="5"/>
  <c r="I379" i="5"/>
  <c r="J394"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F2345" i="5"/>
  <c r="I2449" i="5"/>
  <c r="R2493" i="5"/>
  <c r="D11" i="4"/>
  <c r="D29" i="6"/>
  <c r="D13" i="6"/>
  <c r="D12" i="6"/>
  <c r="D11" i="6"/>
  <c r="D10" i="6"/>
  <c r="D9" i="6"/>
  <c r="D8" i="6"/>
  <c r="D7" i="6"/>
  <c r="D4" i="6"/>
  <c r="T2493" i="5"/>
  <c r="S2490" i="5"/>
  <c r="S2474" i="5"/>
  <c r="S2469" i="5"/>
  <c r="T2466" i="5"/>
  <c r="S2445" i="5"/>
  <c r="S2444" i="5"/>
  <c r="T2442" i="5"/>
  <c r="S2431" i="5"/>
  <c r="T2429" i="5"/>
  <c r="T2428" i="5"/>
  <c r="T2418" i="5"/>
  <c r="T2410" i="5"/>
  <c r="T2404" i="5"/>
  <c r="S2397" i="5"/>
  <c r="T2396" i="5"/>
  <c r="T2392" i="5"/>
  <c r="T2389" i="5"/>
  <c r="S2381" i="5"/>
  <c r="T2365" i="5"/>
  <c r="T2352" i="5"/>
  <c r="S2349" i="5"/>
  <c r="T2347" i="5"/>
  <c r="T2339" i="5"/>
  <c r="T2336" i="5"/>
  <c r="T2319" i="5"/>
  <c r="T2317" i="5"/>
  <c r="T2298" i="5"/>
  <c r="T2295" i="5"/>
  <c r="T2290" i="5"/>
  <c r="S2279" i="5"/>
  <c r="S2274" i="5"/>
  <c r="T2268" i="5"/>
  <c r="T2258" i="5"/>
  <c r="S2247" i="5"/>
  <c r="T2242" i="5"/>
  <c r="S2240" i="5"/>
  <c r="T2234" i="5"/>
  <c r="F2233" i="5"/>
  <c r="S2229" i="5"/>
  <c r="S2228" i="5"/>
  <c r="S2226" i="5"/>
  <c r="S2220" i="5"/>
  <c r="T2218" i="5"/>
  <c r="T2215" i="5"/>
  <c r="T2212" i="5"/>
  <c r="H2209" i="5"/>
  <c r="S2204" i="5"/>
  <c r="T2203" i="5"/>
  <c r="S2187" i="5"/>
  <c r="S2181" i="5"/>
  <c r="T2173" i="5"/>
  <c r="S2172" i="5"/>
  <c r="S2170" i="5"/>
  <c r="S2152" i="5"/>
  <c r="T2148" i="5"/>
  <c r="S2128" i="5"/>
  <c r="S2127" i="5"/>
  <c r="S2119" i="5"/>
  <c r="F2117" i="5"/>
  <c r="T2116" i="5"/>
  <c r="H2109" i="5"/>
  <c r="T2109" i="5"/>
  <c r="T2098" i="5"/>
  <c r="S2095" i="5"/>
  <c r="T2090" i="5"/>
  <c r="S2085" i="5"/>
  <c r="T2076" i="5"/>
  <c r="T2063" i="5"/>
  <c r="S2060" i="5"/>
  <c r="S2056" i="5"/>
  <c r="S2055" i="5"/>
  <c r="T2045" i="5"/>
  <c r="S2044" i="5"/>
  <c r="T2034" i="5"/>
  <c r="S2024" i="5"/>
  <c r="S2023" i="5"/>
  <c r="T2019" i="5"/>
  <c r="F2017" i="5"/>
  <c r="S2011" i="5"/>
  <c r="T2005" i="5"/>
  <c r="T2002" i="5"/>
  <c r="T1995" i="5"/>
  <c r="T1989" i="5"/>
  <c r="T1987" i="5"/>
  <c r="T1981" i="5"/>
  <c r="T1979" i="5"/>
  <c r="T1971" i="5"/>
  <c r="T1967" i="5"/>
  <c r="T1963" i="5"/>
  <c r="T1957" i="5"/>
  <c r="T1952" i="5"/>
  <c r="T1946" i="5"/>
  <c r="T1939" i="5"/>
  <c r="T1933" i="5"/>
  <c r="T1924" i="5"/>
  <c r="T1915" i="5"/>
  <c r="G1909" i="5"/>
  <c r="T1895" i="5"/>
  <c r="G1893" i="5"/>
  <c r="T1893" i="5"/>
  <c r="S1891" i="5"/>
  <c r="J1886" i="5"/>
  <c r="S1885" i="5"/>
  <c r="T1884" i="5"/>
  <c r="T1877" i="5"/>
  <c r="T1866" i="5"/>
  <c r="T1839" i="5"/>
  <c r="H1838" i="5"/>
  <c r="T1831" i="5"/>
  <c r="R1829" i="5"/>
  <c r="T1823" i="5"/>
  <c r="F1821" i="5"/>
  <c r="T1815" i="5"/>
  <c r="S1796" i="5"/>
  <c r="J1793" i="5"/>
  <c r="T1788" i="5"/>
  <c r="T1783" i="5"/>
  <c r="H1781" i="5"/>
  <c r="T1778" i="5"/>
  <c r="T1775" i="5"/>
  <c r="T1773" i="5"/>
  <c r="S1770" i="5"/>
  <c r="T1759" i="5"/>
  <c r="G1757" i="5"/>
  <c r="T1751" i="5"/>
  <c r="F1750" i="5"/>
  <c r="R1749" i="5"/>
  <c r="I1741" i="5"/>
  <c r="S1741" i="5"/>
  <c r="T1738" i="5"/>
  <c r="T1735" i="5"/>
  <c r="R1734" i="5"/>
  <c r="J1725" i="5"/>
  <c r="T1719" i="5"/>
  <c r="I1717" i="5"/>
  <c r="S1709" i="5"/>
  <c r="S1707" i="5"/>
  <c r="S1698" i="5"/>
  <c r="S1695" i="5"/>
  <c r="J1689" i="5"/>
  <c r="T1661" i="5"/>
  <c r="T1660" i="5"/>
  <c r="S1658" i="5"/>
  <c r="S1656" i="5"/>
  <c r="T1652" i="5"/>
  <c r="T1650" i="5"/>
  <c r="S1634" i="5"/>
  <c r="T1623" i="5"/>
  <c r="S1619" i="5"/>
  <c r="S1613" i="5"/>
  <c r="G1605" i="5"/>
  <c r="S1603" i="5"/>
  <c r="S1602" i="5"/>
  <c r="T1597" i="5"/>
  <c r="T1596" i="5"/>
  <c r="T1594" i="5"/>
  <c r="T1591" i="5"/>
  <c r="I1589" i="5"/>
  <c r="S1589" i="5"/>
  <c r="S1587" i="5"/>
  <c r="S1584" i="5"/>
  <c r="S1581" i="5"/>
  <c r="T1571" i="5"/>
  <c r="S1568" i="5"/>
  <c r="S1567" i="5"/>
  <c r="T1563" i="5"/>
  <c r="H1561" i="5"/>
  <c r="S1559" i="5"/>
  <c r="S1555" i="5"/>
  <c r="T1554" i="5"/>
  <c r="H1549" i="5"/>
  <c r="S1535" i="5"/>
  <c r="S1525" i="5"/>
  <c r="T1524" i="5"/>
  <c r="T1522" i="5"/>
  <c r="S1516" i="5"/>
  <c r="S1515" i="5"/>
  <c r="S1511" i="5"/>
  <c r="T1509" i="5"/>
  <c r="S1499" i="5"/>
  <c r="T1485" i="5"/>
  <c r="T1460" i="5"/>
  <c r="T1450" i="5"/>
  <c r="S1447" i="5"/>
  <c r="R1445" i="5"/>
  <c r="S1442" i="5"/>
  <c r="T1439" i="5"/>
  <c r="S1437" i="5"/>
  <c r="T1435" i="5"/>
  <c r="S1434" i="5"/>
  <c r="T1427" i="5"/>
  <c r="T1410" i="5"/>
  <c r="S1395" i="5"/>
  <c r="T1394" i="5"/>
  <c r="T1386" i="5"/>
  <c r="T1383" i="5"/>
  <c r="S1381" i="5"/>
  <c r="T1375" i="5"/>
  <c r="S1363" i="5"/>
  <c r="T1362" i="5"/>
  <c r="T1357" i="5"/>
  <c r="T1349" i="5"/>
  <c r="S1344" i="5"/>
  <c r="S1316" i="5"/>
  <c r="S1311" i="5"/>
  <c r="T1306" i="5"/>
  <c r="S1301" i="5"/>
  <c r="T1298" i="5"/>
  <c r="S1293" i="5"/>
  <c r="T1290" i="5"/>
  <c r="S1288" i="5"/>
  <c r="T1284" i="5"/>
  <c r="S1283" i="5"/>
  <c r="S1279" i="5"/>
  <c r="R1278" i="5"/>
  <c r="S1275" i="5"/>
  <c r="S1274" i="5"/>
  <c r="T1269" i="5"/>
  <c r="T1266" i="5"/>
  <c r="T1263" i="5"/>
  <c r="T1251" i="5"/>
  <c r="S1245" i="5"/>
  <c r="S1242" i="5"/>
  <c r="S1237" i="5"/>
  <c r="T1235" i="5"/>
  <c r="T1234" i="5"/>
  <c r="S1231" i="5"/>
  <c r="S1229" i="5"/>
  <c r="T1228" i="5"/>
  <c r="S1227" i="5"/>
  <c r="S1226" i="5"/>
  <c r="T1224" i="5"/>
  <c r="G1222" i="5"/>
  <c r="S1219" i="5"/>
  <c r="S1218" i="5"/>
  <c r="S1210" i="5"/>
  <c r="T1196" i="5"/>
  <c r="S1189" i="5"/>
  <c r="S1186" i="5"/>
  <c r="S1183" i="5"/>
  <c r="T1179" i="5"/>
  <c r="T1178" i="5"/>
  <c r="T1176" i="5"/>
  <c r="T1171" i="5"/>
  <c r="T1163" i="5"/>
  <c r="I1157" i="5"/>
  <c r="S1156" i="5"/>
  <c r="J1149" i="5"/>
  <c r="S1149" i="5"/>
  <c r="J1145" i="5"/>
  <c r="J1141" i="5"/>
  <c r="S1141" i="5"/>
  <c r="S1139" i="5"/>
  <c r="T1138" i="5"/>
  <c r="J1137" i="5"/>
  <c r="T1135" i="5"/>
  <c r="S1132" i="5"/>
  <c r="S1131" i="5"/>
  <c r="S1130" i="5"/>
  <c r="T1124" i="5"/>
  <c r="S1123" i="5"/>
  <c r="S1114" i="5"/>
  <c r="I1113" i="5"/>
  <c r="J1110" i="5"/>
  <c r="F1109" i="5"/>
  <c r="S1107" i="5"/>
  <c r="S1104" i="5"/>
  <c r="S1103" i="5"/>
  <c r="T1098" i="5"/>
  <c r="R1097" i="5"/>
  <c r="S1091" i="5"/>
  <c r="T1090" i="5"/>
  <c r="S1087" i="5"/>
  <c r="T1086" i="5"/>
  <c r="S1085" i="5"/>
  <c r="S1082" i="5"/>
  <c r="H1081" i="5"/>
  <c r="S1075" i="5"/>
  <c r="S1067" i="5"/>
  <c r="S1066" i="5"/>
  <c r="S1063" i="5"/>
  <c r="J1061" i="5"/>
  <c r="S1059" i="5"/>
  <c r="S1058" i="5"/>
  <c r="T1055" i="5"/>
  <c r="F1053" i="5"/>
  <c r="S1050" i="5"/>
  <c r="S1044" i="5"/>
  <c r="S1043" i="5"/>
  <c r="S1039" i="5"/>
  <c r="F1037" i="5"/>
  <c r="S1031" i="5"/>
  <c r="F1029" i="5"/>
  <c r="S1026" i="5"/>
  <c r="T1023" i="5"/>
  <c r="S1020" i="5"/>
  <c r="T1015" i="5"/>
  <c r="I1013" i="5"/>
  <c r="G1009" i="5"/>
  <c r="G997" i="5"/>
  <c r="S996" i="5"/>
  <c r="J993" i="5"/>
  <c r="T987" i="5"/>
  <c r="T986" i="5"/>
  <c r="J985" i="5"/>
  <c r="S983" i="5"/>
  <c r="F981" i="5"/>
  <c r="S980" i="5"/>
  <c r="T979" i="5"/>
  <c r="S975" i="5"/>
  <c r="R973" i="5"/>
  <c r="S971" i="5"/>
  <c r="S967" i="5"/>
  <c r="S964" i="5"/>
  <c r="T960" i="5"/>
  <c r="G957" i="5"/>
  <c r="S955" i="5"/>
  <c r="S954" i="5"/>
  <c r="J949" i="5"/>
  <c r="S949" i="5"/>
  <c r="S947" i="5"/>
  <c r="T943" i="5"/>
  <c r="S939" i="5"/>
  <c r="S938" i="5"/>
  <c r="S936" i="5"/>
  <c r="S935" i="5"/>
  <c r="T930" i="5"/>
  <c r="J929" i="5"/>
  <c r="S922" i="5"/>
  <c r="T920" i="5"/>
  <c r="T919" i="5"/>
  <c r="S917" i="5"/>
  <c r="S914" i="5"/>
  <c r="I913" i="5"/>
  <c r="S911" i="5"/>
  <c r="T908" i="5"/>
  <c r="S907" i="5"/>
  <c r="S906" i="5"/>
  <c r="G905" i="5"/>
  <c r="I893" i="5"/>
  <c r="T893" i="5"/>
  <c r="T887" i="5"/>
  <c r="T883" i="5"/>
  <c r="H877" i="5"/>
  <c r="S875" i="5"/>
  <c r="T871" i="5"/>
  <c r="S867" i="5"/>
  <c r="T863" i="5"/>
  <c r="S860" i="5"/>
  <c r="T851" i="5"/>
  <c r="S850" i="5"/>
  <c r="H849" i="5"/>
  <c r="T845" i="5"/>
  <c r="S844" i="5"/>
  <c r="S843" i="5"/>
  <c r="S835" i="5"/>
  <c r="T831" i="5"/>
  <c r="T830" i="5"/>
  <c r="S827" i="5"/>
  <c r="T824" i="5"/>
  <c r="S823" i="5"/>
  <c r="R821" i="5"/>
  <c r="T816" i="5"/>
  <c r="S810" i="5"/>
  <c r="H805" i="5"/>
  <c r="T804" i="5"/>
  <c r="S802" i="5"/>
  <c r="T795" i="5"/>
  <c r="S794" i="5"/>
  <c r="I789" i="5"/>
  <c r="T789" i="5"/>
  <c r="S787" i="5"/>
  <c r="I785" i="5"/>
  <c r="S772" i="5"/>
  <c r="S770" i="5"/>
  <c r="S768" i="5"/>
  <c r="S765" i="5"/>
  <c r="S762" i="5"/>
  <c r="T759" i="5"/>
  <c r="S757" i="5"/>
  <c r="S755" i="5"/>
  <c r="T752" i="5"/>
  <c r="S751" i="5"/>
  <c r="T749" i="5"/>
  <c r="T746" i="5"/>
  <c r="T741" i="5"/>
  <c r="T739" i="5"/>
  <c r="S733" i="5"/>
  <c r="T727" i="5"/>
  <c r="S716" i="5"/>
  <c r="T714" i="5"/>
  <c r="S704" i="5"/>
  <c r="T698" i="5"/>
  <c r="T693" i="5"/>
  <c r="S692" i="5"/>
  <c r="T691" i="5"/>
  <c r="S688" i="5"/>
  <c r="R686" i="5"/>
  <c r="S685" i="5"/>
  <c r="T684" i="5"/>
  <c r="S680" i="5"/>
  <c r="G678" i="5"/>
  <c r="T674" i="5"/>
  <c r="S669" i="5"/>
  <c r="T663" i="5"/>
  <c r="S659" i="5"/>
  <c r="T658" i="5"/>
  <c r="R653" i="5"/>
  <c r="S650" i="5"/>
  <c r="F649" i="5"/>
  <c r="T647" i="5"/>
  <c r="S639" i="5"/>
  <c r="T637" i="5"/>
  <c r="R636" i="5"/>
  <c r="T636" i="5"/>
  <c r="S635" i="5"/>
  <c r="T634" i="5"/>
  <c r="F633" i="5"/>
  <c r="S631" i="5"/>
  <c r="S629" i="5"/>
  <c r="S628" i="5"/>
  <c r="T626" i="5"/>
  <c r="I621" i="5"/>
  <c r="T618" i="5"/>
  <c r="J617" i="5"/>
  <c r="T616" i="5"/>
  <c r="I613" i="5"/>
  <c r="T612" i="5"/>
  <c r="S610" i="5"/>
  <c r="I609" i="5"/>
  <c r="I605" i="5"/>
  <c r="S604" i="5"/>
  <c r="J593" i="5"/>
  <c r="J589" i="5"/>
  <c r="S587" i="5"/>
  <c r="S586" i="5"/>
  <c r="S580" i="5"/>
  <c r="T579" i="5"/>
  <c r="T578" i="5"/>
  <c r="F573" i="5"/>
  <c r="T573" i="5"/>
  <c r="T572" i="5"/>
  <c r="F569" i="5"/>
  <c r="T563" i="5"/>
  <c r="G561" i="5"/>
  <c r="T560" i="5"/>
  <c r="T557" i="5"/>
  <c r="R549" i="5"/>
  <c r="S548" i="5"/>
  <c r="T546" i="5"/>
  <c r="T544" i="5"/>
  <c r="I541" i="5"/>
  <c r="S540" i="5"/>
  <c r="T538" i="5"/>
  <c r="R537" i="5"/>
  <c r="T532" i="5"/>
  <c r="T531" i="5"/>
  <c r="T525" i="5"/>
  <c r="S524" i="5"/>
  <c r="T523" i="5"/>
  <c r="T522" i="5"/>
  <c r="T520" i="5"/>
  <c r="T519" i="5"/>
  <c r="S517" i="5"/>
  <c r="S512" i="5"/>
  <c r="T511" i="5"/>
  <c r="S506" i="5"/>
  <c r="J501" i="5"/>
  <c r="T493" i="5"/>
  <c r="T492" i="5"/>
  <c r="T491" i="5"/>
  <c r="T483" i="5"/>
  <c r="T480" i="5"/>
  <c r="T479" i="5"/>
  <c r="S477" i="5"/>
  <c r="T470" i="5"/>
  <c r="T469" i="5"/>
  <c r="S466" i="5"/>
  <c r="T464" i="5"/>
  <c r="T463" i="5"/>
  <c r="T461" i="5"/>
  <c r="T460" i="5"/>
  <c r="T458" i="5"/>
  <c r="T453" i="5"/>
  <c r="T451" i="5"/>
  <c r="I445" i="5"/>
  <c r="S445" i="5"/>
  <c r="S444" i="5"/>
  <c r="T443" i="5"/>
  <c r="T440" i="5"/>
  <c r="I437" i="5"/>
  <c r="S432" i="5"/>
  <c r="T431" i="5"/>
  <c r="T428" i="5"/>
  <c r="J427" i="5"/>
  <c r="S426" i="5"/>
  <c r="T421" i="5"/>
  <c r="S420" i="5"/>
  <c r="T419" i="5"/>
  <c r="S418" i="5"/>
  <c r="T414" i="5"/>
  <c r="S411" i="5"/>
  <c r="R405" i="5"/>
  <c r="T403" i="5"/>
  <c r="S402" i="5"/>
  <c r="S400" i="5"/>
  <c r="T397" i="5"/>
  <c r="T391" i="5"/>
  <c r="R389" i="5"/>
  <c r="S388" i="5"/>
  <c r="S383" i="5"/>
  <c r="S376" i="5"/>
  <c r="T375" i="5"/>
  <c r="S372" i="5"/>
  <c r="S371" i="5"/>
  <c r="T370" i="5"/>
  <c r="T365" i="5"/>
  <c r="T359" i="5"/>
  <c r="J345" i="5"/>
  <c r="S340" i="5"/>
  <c r="T338" i="5"/>
  <c r="F337" i="5"/>
  <c r="S332" i="5"/>
  <c r="S331" i="5"/>
  <c r="S330" i="5"/>
  <c r="R329" i="5"/>
  <c r="T323" i="5"/>
  <c r="T322" i="5"/>
  <c r="T315" i="5"/>
  <c r="S311" i="5"/>
  <c r="F309" i="5"/>
  <c r="T309" i="5"/>
  <c r="T303" i="5"/>
  <c r="S301" i="5"/>
  <c r="T298" i="5"/>
  <c r="S296" i="5"/>
  <c r="S292" i="5"/>
  <c r="T291" i="5"/>
  <c r="R285" i="5"/>
  <c r="T279" i="5"/>
  <c r="S277" i="5"/>
  <c r="T276" i="5"/>
  <c r="S274" i="5"/>
  <c r="T264" i="5"/>
  <c r="S263" i="5"/>
  <c r="S260" i="5"/>
  <c r="T259" i="5"/>
  <c r="T251" i="5"/>
  <c r="T250" i="5"/>
  <c r="S245" i="5"/>
  <c r="T242" i="5"/>
  <c r="S236" i="5"/>
  <c r="S232" i="5"/>
  <c r="T227" i="5"/>
  <c r="R225" i="5"/>
  <c r="S223" i="5"/>
  <c r="T221" i="5"/>
  <c r="T219" i="5"/>
  <c r="S218" i="5"/>
  <c r="S216" i="5"/>
  <c r="S215" i="5"/>
  <c r="R209" i="5"/>
  <c r="T207" i="5"/>
  <c r="I205" i="5"/>
  <c r="S203" i="5"/>
  <c r="J201" i="5"/>
  <c r="T200" i="5"/>
  <c r="T199" i="5"/>
  <c r="S196" i="5"/>
  <c r="T192" i="5"/>
  <c r="S191" i="5"/>
  <c r="J189" i="5"/>
  <c r="T189" i="5"/>
  <c r="T188" i="5"/>
  <c r="T186" i="5"/>
  <c r="R185" i="5"/>
  <c r="T184" i="5"/>
  <c r="S183" i="5"/>
  <c r="F181" i="5"/>
  <c r="F177" i="5"/>
  <c r="T167" i="5"/>
  <c r="I165" i="5"/>
  <c r="T164" i="5"/>
  <c r="T163" i="5"/>
  <c r="T162" i="5"/>
  <c r="T154" i="5"/>
  <c r="S149" i="5"/>
  <c r="S148" i="5"/>
  <c r="S146" i="5"/>
  <c r="S144" i="5"/>
  <c r="T143" i="5"/>
  <c r="T140" i="5"/>
  <c r="S135" i="5"/>
  <c r="T133" i="5"/>
  <c r="T131" i="5"/>
  <c r="S130" i="5"/>
  <c r="T128" i="5"/>
  <c r="S127" i="5"/>
  <c r="J121" i="5"/>
  <c r="J113" i="5"/>
  <c r="T112" i="5"/>
  <c r="S111" i="5"/>
  <c r="T107" i="5"/>
  <c r="S106" i="5"/>
  <c r="R105" i="5"/>
  <c r="T104" i="5"/>
  <c r="T103" i="5"/>
  <c r="J101" i="5"/>
  <c r="S98" i="5"/>
  <c r="R97" i="5"/>
  <c r="T94" i="5"/>
  <c r="F93" i="5"/>
  <c r="S93" i="5"/>
  <c r="G85" i="5"/>
  <c r="H81" i="5"/>
  <c r="F73" i="5"/>
  <c r="G65" i="5"/>
  <c r="F49" i="5"/>
  <c r="I33" i="5"/>
  <c r="H61" i="4"/>
  <c r="P41" i="4"/>
  <c r="P40" i="4"/>
  <c r="Q37" i="4"/>
  <c r="P29" i="4"/>
  <c r="P28" i="4"/>
  <c r="A5" i="4"/>
  <c r="A63" i="2"/>
  <c r="H2077" i="5"/>
  <c r="S2298" i="5"/>
  <c r="T1516" i="5"/>
  <c r="H2261" i="5"/>
  <c r="G397" i="5"/>
  <c r="T1542" i="5"/>
  <c r="F654" i="5"/>
  <c r="S1090" i="5"/>
  <c r="F837" i="5"/>
  <c r="G829" i="5"/>
  <c r="R948" i="5"/>
  <c r="T1548" i="5"/>
  <c r="T2431" i="5"/>
  <c r="J1782" i="5"/>
  <c r="R1830" i="5"/>
  <c r="H1790" i="5"/>
  <c r="G1806" i="5"/>
  <c r="T2399" i="5"/>
  <c r="G2253" i="5"/>
  <c r="R277" i="5"/>
  <c r="G897" i="5"/>
  <c r="I917" i="5"/>
  <c r="R1188" i="5"/>
  <c r="I321" i="5"/>
  <c r="J377"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349" i="5"/>
  <c r="J401" i="5"/>
  <c r="G469" i="5"/>
  <c r="G477" i="5"/>
  <c r="H493" i="5"/>
  <c r="I641" i="5"/>
  <c r="F797" i="5"/>
  <c r="J885" i="5"/>
  <c r="H940" i="5"/>
  <c r="G657" i="5"/>
  <c r="G1357" i="5"/>
  <c r="T1640" i="5"/>
  <c r="J2013" i="5"/>
  <c r="F1417" i="5"/>
  <c r="T1624" i="5"/>
  <c r="T1829"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13" i="5"/>
  <c r="F2173" i="5"/>
  <c r="T2084" i="5"/>
  <c r="S2084" i="5"/>
  <c r="G2213" i="5"/>
  <c r="G2285" i="5"/>
  <c r="S2148" i="5"/>
  <c r="R2189" i="5"/>
  <c r="F2308" i="5"/>
  <c r="T2344" i="5"/>
  <c r="S2344" i="5"/>
  <c r="I2277" i="5"/>
  <c r="T2306" i="5"/>
  <c r="S2306" i="5"/>
  <c r="T2360" i="5"/>
  <c r="R2372" i="5"/>
  <c r="T2312" i="5"/>
  <c r="S2312" i="5"/>
  <c r="F2313" i="5"/>
  <c r="T2328" i="5"/>
  <c r="S2328" i="5"/>
  <c r="I2349" i="5"/>
  <c r="T2407" i="5"/>
  <c r="F2457" i="5"/>
  <c r="H2469" i="5"/>
  <c r="T2391" i="5"/>
  <c r="S2336" i="5"/>
  <c r="S2352" i="5"/>
  <c r="S2384" i="5"/>
  <c r="G2489" i="5"/>
  <c r="R18" i="5"/>
  <c r="J34" i="5"/>
  <c r="R42" i="5"/>
  <c r="G52" i="5"/>
  <c r="G54" i="5"/>
  <c r="G60" i="5"/>
  <c r="J62" i="5"/>
  <c r="F68" i="5"/>
  <c r="I86" i="5"/>
  <c r="G94" i="5"/>
  <c r="R108" i="5"/>
  <c r="G118" i="5"/>
  <c r="G124" i="5"/>
  <c r="G126" i="5"/>
  <c r="F134" i="5"/>
  <c r="G140" i="5"/>
  <c r="R142" i="5"/>
  <c r="G158" i="5"/>
  <c r="R166" i="5"/>
  <c r="J172"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T1157"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T997" i="5"/>
  <c r="S1029" i="5"/>
  <c r="H268" i="5"/>
  <c r="G380" i="5"/>
  <c r="J524" i="5"/>
  <c r="F566" i="5"/>
  <c r="G574" i="5"/>
  <c r="J590" i="5"/>
  <c r="G598" i="5"/>
  <c r="G606" i="5"/>
  <c r="R630" i="5"/>
  <c r="J638" i="5"/>
  <c r="T1707" i="5"/>
  <c r="S1771" i="5"/>
  <c r="T1771" i="5"/>
  <c r="S1867" i="5"/>
  <c r="T1867" i="5"/>
  <c r="S863" i="5"/>
  <c r="T1091" i="5"/>
  <c r="T1139" i="5"/>
  <c r="S1240" i="5"/>
  <c r="S1292" i="5"/>
  <c r="T835" i="5"/>
  <c r="T843" i="5"/>
  <c r="I868" i="5"/>
  <c r="T875" i="5"/>
  <c r="T1240" i="5"/>
  <c r="T1268" i="5"/>
  <c r="T1344" i="5"/>
  <c r="R974" i="5"/>
  <c r="I982" i="5"/>
  <c r="R998"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T1367" i="5"/>
  <c r="S1367" i="5"/>
  <c r="S1383" i="5"/>
  <c r="S1391" i="5"/>
  <c r="S1419" i="5"/>
  <c r="S1435" i="5"/>
  <c r="T1443" i="5"/>
  <c r="S1443" i="5"/>
  <c r="T1491" i="5"/>
  <c r="S1491" i="5"/>
  <c r="T1499" i="5"/>
  <c r="T1515" i="5"/>
  <c r="S1523" i="5"/>
  <c r="T1523" i="5"/>
  <c r="S1531" i="5"/>
  <c r="T1531" i="5"/>
  <c r="T1555" i="5"/>
  <c r="S1563" i="5"/>
  <c r="T1587" i="5"/>
  <c r="S1611" i="5"/>
  <c r="T1611" i="5"/>
  <c r="T1619" i="5"/>
  <c r="T1651" i="5"/>
  <c r="G1660" i="5"/>
  <c r="T1205" i="5"/>
  <c r="T1285" i="5"/>
  <c r="S1214" i="5"/>
  <c r="S1290" i="5"/>
  <c r="S1338" i="5"/>
  <c r="S1348" i="5"/>
  <c r="S1356" i="5"/>
  <c r="S1517" i="5"/>
  <c r="T1517" i="5"/>
  <c r="T1525" i="5"/>
  <c r="S1541" i="5"/>
  <c r="T1541" i="5"/>
  <c r="S1549" i="5"/>
  <c r="T1549" i="5"/>
  <c r="T1557" i="5"/>
  <c r="S1573" i="5"/>
  <c r="T1573" i="5"/>
  <c r="T1589" i="5"/>
  <c r="S1605" i="5"/>
  <c r="T1605" i="5"/>
  <c r="T1621" i="5"/>
  <c r="S1637" i="5"/>
  <c r="T1637" i="5"/>
  <c r="S1645" i="5"/>
  <c r="T1198" i="5"/>
  <c r="S1205" i="5"/>
  <c r="T1210" i="5"/>
  <c r="T1226" i="5"/>
  <c r="T1246" i="5"/>
  <c r="T1262" i="5"/>
  <c r="S1309" i="5"/>
  <c r="S1325" i="5"/>
  <c r="T1338" i="5"/>
  <c r="T1356" i="5"/>
  <c r="S1349" i="5"/>
  <c r="S1358" i="5"/>
  <c r="T1389" i="5"/>
  <c r="S1389" i="5"/>
  <c r="S1439" i="5"/>
  <c r="T1447" i="5"/>
  <c r="T1463" i="5"/>
  <c r="S1463" i="5"/>
  <c r="S1471" i="5"/>
  <c r="T1479" i="5"/>
  <c r="S1479" i="5"/>
  <c r="T1487" i="5"/>
  <c r="S1487" i="5"/>
  <c r="S1495" i="5"/>
  <c r="T1503" i="5"/>
  <c r="S1503" i="5"/>
  <c r="T1511" i="5"/>
  <c r="T1535" i="5"/>
  <c r="T1567" i="5"/>
  <c r="S1631" i="5"/>
  <c r="F1190" i="5"/>
  <c r="R1254" i="5"/>
  <c r="T1358" i="5"/>
  <c r="H1459" i="5"/>
  <c r="G1662" i="5"/>
  <c r="G1681" i="5"/>
  <c r="R1686" i="5"/>
  <c r="J1694" i="5"/>
  <c r="S1759" i="5"/>
  <c r="S1775" i="5"/>
  <c r="S1823" i="5"/>
  <c r="S1887" i="5"/>
  <c r="T1887" i="5"/>
  <c r="S1927" i="5"/>
  <c r="T1927" i="5"/>
  <c r="S1951" i="5"/>
  <c r="T1951" i="5"/>
  <c r="S2000" i="5"/>
  <c r="S2008" i="5"/>
  <c r="T2000" i="5"/>
  <c r="T2008" i="5"/>
  <c r="R1667" i="5"/>
  <c r="I1667" i="5"/>
  <c r="S1715" i="5"/>
  <c r="S1763" i="5"/>
  <c r="S1811" i="5"/>
  <c r="S1827" i="5"/>
  <c r="S1843" i="5"/>
  <c r="S1875" i="5"/>
  <c r="S1904" i="5"/>
  <c r="S1920" i="5"/>
  <c r="S1944" i="5"/>
  <c r="S1976" i="5"/>
  <c r="H2062" i="5"/>
  <c r="S2284" i="5"/>
  <c r="T2284" i="5"/>
  <c r="J1422" i="5"/>
  <c r="H1430" i="5"/>
  <c r="I1438" i="5"/>
  <c r="G1474" i="5"/>
  <c r="H1478" i="5"/>
  <c r="R1502" i="5"/>
  <c r="I1506" i="5"/>
  <c r="F1510" i="5"/>
  <c r="T1904" i="5"/>
  <c r="T1920" i="5"/>
  <c r="T1944" i="5"/>
  <c r="T1976"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T1715" i="5"/>
  <c r="T1763" i="5"/>
  <c r="T1811" i="5"/>
  <c r="T1827" i="5"/>
  <c r="T1843" i="5"/>
  <c r="T1875" i="5"/>
  <c r="T2253"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T1653" i="5"/>
  <c r="T1659" i="5"/>
  <c r="T1669" i="5"/>
  <c r="T1675" i="5"/>
  <c r="T1677" i="5"/>
  <c r="T1683" i="5"/>
  <c r="T1685" i="5"/>
  <c r="T1691" i="5"/>
  <c r="T1695" i="5"/>
  <c r="T1701" i="5"/>
  <c r="T1704" i="5"/>
  <c r="T1708" i="5"/>
  <c r="T1720" i="5"/>
  <c r="T1732" i="5"/>
  <c r="T1740" i="5"/>
  <c r="I1745" i="5"/>
  <c r="T1748" i="5"/>
  <c r="T1752" i="5"/>
  <c r="T1776" i="5"/>
  <c r="T1792" i="5"/>
  <c r="T1800" i="5"/>
  <c r="T1804" i="5"/>
  <c r="T1816" i="5"/>
  <c r="J1822" i="5"/>
  <c r="J1838" i="5"/>
  <c r="T1840" i="5"/>
  <c r="T1844" i="5"/>
  <c r="T1856" i="5"/>
  <c r="T1864" i="5"/>
  <c r="T1868" i="5"/>
  <c r="T1898" i="5"/>
  <c r="T1914" i="5"/>
  <c r="R1923" i="5"/>
  <c r="T1938" i="5"/>
  <c r="T1962" i="5"/>
  <c r="T1970" i="5"/>
  <c r="T1994" i="5"/>
  <c r="T2261"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T1932" i="5"/>
  <c r="T1940" i="5"/>
  <c r="T1956" i="5"/>
  <c r="T1964" i="5"/>
  <c r="T1988" i="5"/>
  <c r="T2020" i="5"/>
  <c r="T226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T2276" i="5"/>
  <c r="T1714" i="5"/>
  <c r="T1726" i="5"/>
  <c r="T1730" i="5"/>
  <c r="T1742" i="5"/>
  <c r="T1746" i="5"/>
  <c r="T1758" i="5"/>
  <c r="T1762" i="5"/>
  <c r="T1770" i="5"/>
  <c r="T1786" i="5"/>
  <c r="T1794" i="5"/>
  <c r="T1798" i="5"/>
  <c r="T1806" i="5"/>
  <c r="T1810" i="5"/>
  <c r="T1818" i="5"/>
  <c r="T1822" i="5"/>
  <c r="T1826" i="5"/>
  <c r="T1834" i="5"/>
  <c r="T1838" i="5"/>
  <c r="T1846" i="5"/>
  <c r="T1850" i="5"/>
  <c r="T1858" i="5"/>
  <c r="T1862" i="5"/>
  <c r="T1882" i="5"/>
  <c r="T1910" i="5"/>
  <c r="T1926" i="5"/>
  <c r="T1934" i="5"/>
  <c r="T1950" i="5"/>
  <c r="T2014" i="5"/>
  <c r="T2245" i="5"/>
  <c r="I2041" i="5"/>
  <c r="H2043" i="5"/>
  <c r="I2043" i="5"/>
  <c r="G2246" i="5"/>
  <c r="H2262" i="5"/>
  <c r="J2262" i="5"/>
  <c r="G2262" i="5"/>
  <c r="I2262" i="5"/>
  <c r="J2374" i="5"/>
  <c r="R2058" i="5"/>
  <c r="T2475" i="5"/>
  <c r="S2475" i="5"/>
  <c r="S2039" i="5"/>
  <c r="T2039" i="5"/>
  <c r="S2047" i="5"/>
  <c r="T2047" i="5"/>
  <c r="S2053" i="5"/>
  <c r="T2053" i="5"/>
  <c r="T2055" i="5"/>
  <c r="S2059" i="5"/>
  <c r="T2059" i="5"/>
  <c r="S2061" i="5"/>
  <c r="S2066" i="5"/>
  <c r="S2078" i="5"/>
  <c r="S2090" i="5"/>
  <c r="S2098" i="5"/>
  <c r="S2110" i="5"/>
  <c r="S2130" i="5"/>
  <c r="S2142" i="5"/>
  <c r="S2162" i="5"/>
  <c r="H2179" i="5"/>
  <c r="J2179" i="5"/>
  <c r="R2179" i="5"/>
  <c r="F2179" i="5"/>
  <c r="G2179" i="5"/>
  <c r="S2182" i="5"/>
  <c r="S2210" i="5"/>
  <c r="H2211" i="5"/>
  <c r="S2317" i="5"/>
  <c r="T2061" i="5"/>
  <c r="T2066" i="5"/>
  <c r="T2130" i="5"/>
  <c r="T2142" i="5"/>
  <c r="T2162" i="5"/>
  <c r="T2166" i="5"/>
  <c r="T2182" i="5"/>
  <c r="T2210" i="5"/>
  <c r="S2067" i="5"/>
  <c r="S2083" i="5"/>
  <c r="S2103" i="5"/>
  <c r="S2111" i="5"/>
  <c r="S2123" i="5"/>
  <c r="J2124" i="5"/>
  <c r="S2135" i="5"/>
  <c r="S2143" i="5"/>
  <c r="S2155" i="5"/>
  <c r="S2163" i="5"/>
  <c r="S2223" i="5"/>
  <c r="S2231" i="5"/>
  <c r="S2238" i="5"/>
  <c r="S2262" i="5"/>
  <c r="S2331" i="5"/>
  <c r="S2335" i="5"/>
  <c r="S2339" i="5"/>
  <c r="S2343" i="5"/>
  <c r="S2347" i="5"/>
  <c r="S2351" i="5"/>
  <c r="T2067" i="5"/>
  <c r="T2083" i="5"/>
  <c r="G2086" i="5"/>
  <c r="T2091" i="5"/>
  <c r="T2099" i="5"/>
  <c r="T2103" i="5"/>
  <c r="T2111" i="5"/>
  <c r="I2116" i="5"/>
  <c r="T2119" i="5"/>
  <c r="T2123" i="5"/>
  <c r="T2135" i="5"/>
  <c r="T2143" i="5"/>
  <c r="T2155" i="5"/>
  <c r="T2163" i="5"/>
  <c r="T2223" i="5"/>
  <c r="T2231" i="5"/>
  <c r="T2279" i="5"/>
  <c r="T2331" i="5"/>
  <c r="T2335" i="5"/>
  <c r="T2343" i="5"/>
  <c r="T2351" i="5"/>
  <c r="S2224" i="5"/>
  <c r="S2232" i="5"/>
  <c r="F2318" i="5"/>
  <c r="G2334" i="5"/>
  <c r="J2366" i="5"/>
  <c r="T2459" i="5"/>
  <c r="S2459" i="5"/>
  <c r="T2491" i="5"/>
  <c r="S2491" i="5"/>
  <c r="J2110" i="5"/>
  <c r="S2117" i="5"/>
  <c r="S2149" i="5"/>
  <c r="S2189" i="5"/>
  <c r="S2197" i="5"/>
  <c r="S2213" i="5"/>
  <c r="S2218" i="5"/>
  <c r="S2227" i="5"/>
  <c r="S2234" i="5"/>
  <c r="S2275" i="5"/>
  <c r="S2283" i="5"/>
  <c r="S2290" i="5"/>
  <c r="S2291" i="5"/>
  <c r="I2086" i="5"/>
  <c r="I2102" i="5"/>
  <c r="T2117" i="5"/>
  <c r="T2149" i="5"/>
  <c r="G2164" i="5"/>
  <c r="T2189" i="5"/>
  <c r="T2197" i="5"/>
  <c r="T2213" i="5"/>
  <c r="T2227" i="5"/>
  <c r="T2235" i="5"/>
  <c r="T2238" i="5"/>
  <c r="T2246" i="5"/>
  <c r="T2262" i="5"/>
  <c r="T2275" i="5"/>
  <c r="T2283" i="5"/>
  <c r="T2291" i="5"/>
  <c r="T2294" i="5"/>
  <c r="S2400" i="5"/>
  <c r="T2400" i="5"/>
  <c r="T2408" i="5"/>
  <c r="S2408" i="5"/>
  <c r="T2447" i="5"/>
  <c r="S2447" i="5"/>
  <c r="R2462" i="5"/>
  <c r="T2463" i="5"/>
  <c r="S2463" i="5"/>
  <c r="T2479" i="5"/>
  <c r="S2479" i="5"/>
  <c r="T2495" i="5"/>
  <c r="S2495" i="5"/>
  <c r="F2301" i="5"/>
  <c r="R2301" i="5"/>
  <c r="F2357" i="5"/>
  <c r="R2357" i="5"/>
  <c r="S2388" i="5"/>
  <c r="S2392" i="5"/>
  <c r="S2355" i="5"/>
  <c r="S2359" i="5"/>
  <c r="S2363" i="5"/>
  <c r="S2367" i="5"/>
  <c r="S2371" i="5"/>
  <c r="S2375" i="5"/>
  <c r="S2379" i="5"/>
  <c r="S2383" i="5"/>
  <c r="T2451" i="5"/>
  <c r="S2451" i="5"/>
  <c r="T2467" i="5"/>
  <c r="S2467" i="5"/>
  <c r="T2483" i="5"/>
  <c r="S2483" i="5"/>
  <c r="T2355" i="5"/>
  <c r="T2359" i="5"/>
  <c r="T2363" i="5"/>
  <c r="T2367" i="5"/>
  <c r="T2371" i="5"/>
  <c r="T2375" i="5"/>
  <c r="T2379" i="5"/>
  <c r="T2383" i="5"/>
  <c r="F2411" i="5"/>
  <c r="H2419" i="5"/>
  <c r="R2389" i="5"/>
  <c r="G2389" i="5"/>
  <c r="H2389" i="5"/>
  <c r="H2395" i="5"/>
  <c r="T2455" i="5"/>
  <c r="S2455" i="5"/>
  <c r="T2471" i="5"/>
  <c r="S2471" i="5"/>
  <c r="T2487"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R2158"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H770" i="5"/>
  <c r="G1514" i="5"/>
  <c r="R1490" i="5"/>
  <c r="F1426" i="5"/>
  <c r="R450" i="5"/>
  <c r="I450" i="5"/>
  <c r="J450" i="5"/>
  <c r="F450" i="5"/>
  <c r="R442" i="5"/>
  <c r="H442" i="5"/>
  <c r="I442" i="5"/>
  <c r="H370" i="5"/>
  <c r="I370" i="5"/>
  <c r="J370" i="5"/>
  <c r="F370" i="5"/>
  <c r="J707" i="5"/>
  <c r="R60" i="5"/>
  <c r="G1074" i="5"/>
  <c r="G1066" i="5"/>
  <c r="G970" i="5"/>
  <c r="G466" i="5"/>
  <c r="G450" i="5"/>
  <c r="G442" i="5"/>
  <c r="G426" i="5"/>
  <c r="G410" i="5"/>
  <c r="G370" i="5"/>
  <c r="G330" i="5"/>
  <c r="G290" i="5"/>
  <c r="G258" i="5"/>
  <c r="R804" i="5"/>
  <c r="S1522" i="5"/>
  <c r="T1592" i="5"/>
  <c r="G1453" i="5"/>
  <c r="R1332" i="5"/>
  <c r="S1650" i="5"/>
  <c r="S1152" i="5"/>
  <c r="T1574" i="5"/>
  <c r="F1073" i="5"/>
  <c r="S944" i="5"/>
  <c r="T1656" i="5"/>
  <c r="T608" i="5"/>
  <c r="F121" i="5"/>
  <c r="S375" i="5"/>
  <c r="H499" i="5"/>
  <c r="R141" i="5"/>
  <c r="H1453" i="5"/>
  <c r="S1267" i="5"/>
  <c r="J997" i="5"/>
  <c r="S920" i="5"/>
  <c r="T603" i="5"/>
  <c r="S359" i="5"/>
  <c r="F1453" i="5"/>
  <c r="T1267" i="5"/>
  <c r="G1073" i="5"/>
  <c r="S796" i="5"/>
  <c r="T1528" i="5"/>
  <c r="T1480" i="5"/>
  <c r="S2476" i="5"/>
  <c r="T328" i="5"/>
  <c r="J461" i="5"/>
  <c r="T568" i="5"/>
  <c r="S568" i="5"/>
  <c r="T690" i="5"/>
  <c r="S690" i="5"/>
  <c r="F1009" i="5"/>
  <c r="T1038" i="5"/>
  <c r="H1342" i="5"/>
  <c r="S1428" i="5"/>
  <c r="T1428" i="5"/>
  <c r="T1580" i="5"/>
  <c r="S1580" i="5"/>
  <c r="T1638" i="5"/>
  <c r="T1644" i="5"/>
  <c r="S1644" i="5"/>
  <c r="S1696" i="5"/>
  <c r="T1696" i="5"/>
  <c r="S2448" i="5"/>
  <c r="T2448" i="5"/>
  <c r="T174" i="5"/>
  <c r="T180" i="5"/>
  <c r="S180" i="5"/>
  <c r="J203" i="5"/>
  <c r="R203" i="5"/>
  <c r="H203" i="5"/>
  <c r="I203" i="5"/>
  <c r="T234" i="5"/>
  <c r="S234" i="5"/>
  <c r="S271" i="5"/>
  <c r="T295" i="5"/>
  <c r="H331" i="5"/>
  <c r="F331" i="5"/>
  <c r="R331" i="5"/>
  <c r="T351" i="5"/>
  <c r="S351" i="5"/>
  <c r="T357" i="5"/>
  <c r="T363" i="5"/>
  <c r="S363" i="5"/>
  <c r="S424" i="5"/>
  <c r="T424" i="5"/>
  <c r="H429" i="5"/>
  <c r="G429" i="5"/>
  <c r="I429" i="5"/>
  <c r="S490" i="5"/>
  <c r="T490" i="5"/>
  <c r="S538" i="5"/>
  <c r="T550" i="5"/>
  <c r="S550" i="5"/>
  <c r="T556" i="5"/>
  <c r="S556" i="5"/>
  <c r="J561" i="5"/>
  <c r="R561" i="5"/>
  <c r="T591" i="5"/>
  <c r="S591" i="5"/>
  <c r="T646" i="5"/>
  <c r="I661" i="5"/>
  <c r="G661" i="5"/>
  <c r="R661" i="5"/>
  <c r="F661" i="5"/>
  <c r="J666" i="5"/>
  <c r="F666" i="5"/>
  <c r="R666" i="5"/>
  <c r="H666" i="5"/>
  <c r="I666" i="5"/>
  <c r="T672" i="5"/>
  <c r="S720" i="5"/>
  <c r="T720" i="5"/>
  <c r="S725" i="5"/>
  <c r="T725" i="5"/>
  <c r="S832" i="5"/>
  <c r="S869" i="5"/>
  <c r="T869" i="5"/>
  <c r="S912" i="5"/>
  <c r="S972" i="5"/>
  <c r="T972" i="5"/>
  <c r="T978" i="5"/>
  <c r="S984" i="5"/>
  <c r="S1036" i="5"/>
  <c r="T1036" i="5"/>
  <c r="T1042" i="5"/>
  <c r="S1042" i="5"/>
  <c r="T1048" i="5"/>
  <c r="S1048" i="5"/>
  <c r="T1077" i="5"/>
  <c r="T1096" i="5"/>
  <c r="S1096" i="5"/>
  <c r="S1146" i="5"/>
  <c r="T1146" i="5"/>
  <c r="T1175" i="5"/>
  <c r="S1175" i="5"/>
  <c r="T1211" i="5"/>
  <c r="S1211" i="5"/>
  <c r="S1235" i="5"/>
  <c r="T1247" i="5"/>
  <c r="S1247" i="5"/>
  <c r="T1366" i="5"/>
  <c r="T1388" i="5"/>
  <c r="S1388" i="5"/>
  <c r="I1414" i="5"/>
  <c r="S1426" i="5"/>
  <c r="T1426" i="5"/>
  <c r="S1464" i="5"/>
  <c r="T1492" i="5"/>
  <c r="S1492" i="5"/>
  <c r="T1566" i="5"/>
  <c r="S1566" i="5"/>
  <c r="T1630" i="5"/>
  <c r="S1630" i="5"/>
  <c r="T1670" i="5"/>
  <c r="S1670" i="5"/>
  <c r="T1676" i="5"/>
  <c r="S1676" i="5"/>
  <c r="T1682" i="5"/>
  <c r="S1682" i="5"/>
  <c r="S1688" i="5"/>
  <c r="T1688" i="5"/>
  <c r="F1718" i="5"/>
  <c r="R1757" i="5"/>
  <c r="H1757" i="5"/>
  <c r="S1789" i="5"/>
  <c r="T1821" i="5"/>
  <c r="S1821" i="5"/>
  <c r="R1825" i="5"/>
  <c r="G1873" i="5"/>
  <c r="I1909" i="5"/>
  <c r="T2046" i="5"/>
  <c r="S2046" i="5"/>
  <c r="T2152" i="5"/>
  <c r="T2196" i="5"/>
  <c r="S2196" i="5"/>
  <c r="T2302" i="5"/>
  <c r="R2394" i="5"/>
  <c r="H2394" i="5"/>
  <c r="S2415" i="5"/>
  <c r="T2415" i="5"/>
  <c r="S2468" i="5"/>
  <c r="T2474" i="5"/>
  <c r="I331" i="5"/>
  <c r="S117" i="5"/>
  <c r="S181" i="5"/>
  <c r="T181" i="5"/>
  <c r="T187" i="5"/>
  <c r="S187" i="5"/>
  <c r="T220" i="5"/>
  <c r="I234" i="5"/>
  <c r="G234" i="5"/>
  <c r="J234" i="5"/>
  <c r="F234" i="5"/>
  <c r="T301" i="5"/>
  <c r="T411" i="5"/>
  <c r="T430" i="5"/>
  <c r="S430" i="5"/>
  <c r="S436" i="5"/>
  <c r="T436" i="5"/>
  <c r="S442" i="5"/>
  <c r="S472" i="5"/>
  <c r="T498" i="5"/>
  <c r="S498" i="5"/>
  <c r="T503" i="5"/>
  <c r="S503" i="5"/>
  <c r="S562" i="5"/>
  <c r="T566" i="5"/>
  <c r="T602" i="5"/>
  <c r="S602" i="5"/>
  <c r="S632" i="5"/>
  <c r="T632" i="5"/>
  <c r="S662" i="5"/>
  <c r="T667" i="5"/>
  <c r="S667" i="5"/>
  <c r="S678" i="5"/>
  <c r="S789" i="5"/>
  <c r="T900" i="5"/>
  <c r="S900" i="5"/>
  <c r="S926" i="5"/>
  <c r="T949" i="5"/>
  <c r="T956" i="5"/>
  <c r="T990" i="5"/>
  <c r="S990" i="5"/>
  <c r="T996" i="5"/>
  <c r="T1054" i="5"/>
  <c r="S1054" i="5"/>
  <c r="T1066" i="5"/>
  <c r="S1133" i="5"/>
  <c r="T1133" i="5"/>
  <c r="T1142" i="5"/>
  <c r="S1142" i="5"/>
  <c r="S1291" i="5"/>
  <c r="T1291" i="5"/>
  <c r="T1311" i="5"/>
  <c r="S1384" i="5"/>
  <c r="T1440" i="5"/>
  <c r="S1440" i="5"/>
  <c r="S1472" i="5"/>
  <c r="T1472" i="5"/>
  <c r="T1493" i="5"/>
  <c r="T1500" i="5"/>
  <c r="S1500" i="5"/>
  <c r="S1532" i="5"/>
  <c r="S1544" i="5"/>
  <c r="T1544" i="5"/>
  <c r="S1596" i="5"/>
  <c r="T1602" i="5"/>
  <c r="T1608" i="5"/>
  <c r="S1608" i="5"/>
  <c r="S1660" i="5"/>
  <c r="T1694" i="5"/>
  <c r="S1694" i="5"/>
  <c r="T1741" i="5"/>
  <c r="T1869" i="5"/>
  <c r="S1869" i="5"/>
  <c r="G1998" i="5"/>
  <c r="S2040" i="5"/>
  <c r="T2040" i="5"/>
  <c r="F2237" i="5"/>
  <c r="T2324" i="5"/>
  <c r="S2324" i="5"/>
  <c r="S2346" i="5"/>
  <c r="T2376" i="5"/>
  <c r="S2376" i="5"/>
  <c r="T2395" i="5"/>
  <c r="S2423" i="5"/>
  <c r="T2423" i="5"/>
  <c r="S397" i="5"/>
  <c r="J331" i="5"/>
  <c r="H379" i="5"/>
  <c r="R379" i="5"/>
  <c r="G459" i="5"/>
  <c r="S978" i="5"/>
  <c r="T240" i="5"/>
  <c r="F379" i="5"/>
  <c r="I561" i="5"/>
  <c r="R234" i="5"/>
  <c r="S357" i="5"/>
  <c r="S295" i="5"/>
  <c r="T1101" i="5"/>
  <c r="S782" i="5"/>
  <c r="G203" i="5"/>
  <c r="G331" i="5"/>
  <c r="S174" i="5"/>
  <c r="T984" i="5"/>
  <c r="T364" i="5"/>
  <c r="S364" i="5"/>
  <c r="T732" i="5"/>
  <c r="S732" i="5"/>
  <c r="S932" i="5"/>
  <c r="S968" i="5"/>
  <c r="S308" i="5"/>
  <c r="T308" i="5"/>
  <c r="S510" i="5"/>
  <c r="T510" i="5"/>
  <c r="T679" i="5"/>
  <c r="S679" i="5"/>
  <c r="T743" i="5"/>
  <c r="S743" i="5"/>
  <c r="S759" i="5"/>
  <c r="S199" i="5"/>
  <c r="S572" i="5"/>
  <c r="T1376"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J193" i="5"/>
  <c r="R339" i="5"/>
  <c r="G2116" i="5"/>
  <c r="R1854" i="5"/>
  <c r="H1998" i="5"/>
  <c r="H1137" i="5"/>
  <c r="H1401" i="5"/>
  <c r="I1114" i="5"/>
  <c r="I1254" i="5"/>
  <c r="J875" i="5"/>
  <c r="R2110" i="5"/>
  <c r="J1562" i="5"/>
  <c r="F173" i="5"/>
  <c r="R173" i="5"/>
  <c r="H173" i="5"/>
  <c r="I173" i="5"/>
  <c r="J185" i="5"/>
  <c r="T224" i="5"/>
  <c r="T228" i="5"/>
  <c r="S228" i="5"/>
  <c r="H251" i="5"/>
  <c r="R251" i="5"/>
  <c r="I251" i="5"/>
  <c r="G251" i="5"/>
  <c r="S258" i="5"/>
  <c r="S282" i="5"/>
  <c r="T282" i="5"/>
  <c r="S288" i="5"/>
  <c r="T288" i="5"/>
  <c r="S294" i="5"/>
  <c r="T344" i="5"/>
  <c r="S344" i="5"/>
  <c r="T356" i="5"/>
  <c r="S356" i="5"/>
  <c r="S362" i="5"/>
  <c r="T362" i="5"/>
  <c r="T416" i="5"/>
  <c r="S416" i="5"/>
  <c r="T435" i="5"/>
  <c r="S435" i="5"/>
  <c r="T452" i="5"/>
  <c r="S459" i="5"/>
  <c r="S2466" i="5"/>
  <c r="S2480" i="5"/>
  <c r="T2480" i="5"/>
  <c r="G543" i="5"/>
  <c r="R47" i="5"/>
  <c r="R31" i="5"/>
  <c r="G69" i="5"/>
  <c r="T69" i="5"/>
  <c r="T99" i="5"/>
  <c r="T110" i="5"/>
  <c r="S110" i="5"/>
  <c r="T116" i="5"/>
  <c r="S116" i="5"/>
  <c r="S122" i="5"/>
  <c r="H1434" i="5"/>
  <c r="G1546" i="5"/>
  <c r="G1610" i="5"/>
  <c r="F185" i="5"/>
  <c r="G173" i="5"/>
  <c r="J274" i="5"/>
  <c r="R1546" i="5"/>
  <c r="R1610" i="5"/>
  <c r="I1562" i="5"/>
  <c r="G1434" i="5"/>
  <c r="R1668" i="5"/>
  <c r="I274" i="5"/>
  <c r="F1610" i="5"/>
  <c r="H1562" i="5"/>
  <c r="J1546" i="5"/>
  <c r="J1610" i="5"/>
  <c r="J251" i="5"/>
  <c r="S276" i="5"/>
  <c r="T2444" i="5"/>
  <c r="I2253" i="5"/>
  <c r="T669" i="5"/>
  <c r="R541" i="5"/>
  <c r="S749" i="5"/>
  <c r="S804" i="5"/>
  <c r="S1386" i="5"/>
  <c r="T760" i="5"/>
  <c r="S2428" i="5"/>
  <c r="T733" i="5"/>
  <c r="S578" i="5"/>
  <c r="T402" i="5"/>
  <c r="J1190" i="5"/>
  <c r="S836" i="5"/>
  <c r="T728" i="5"/>
  <c r="T136" i="5"/>
  <c r="S136" i="5"/>
  <c r="T278" i="5"/>
  <c r="T558" i="5"/>
  <c r="T536" i="5"/>
  <c r="T650" i="5"/>
  <c r="T696" i="5"/>
  <c r="S573" i="5"/>
  <c r="T644" i="5"/>
  <c r="S634" i="5"/>
  <c r="S500" i="5"/>
  <c r="T530" i="5"/>
  <c r="S530" i="5"/>
  <c r="S1116" i="5"/>
  <c r="T1116" i="5"/>
  <c r="S1148" i="5"/>
  <c r="T1148" i="5"/>
  <c r="S1408" i="5"/>
  <c r="T1408" i="5"/>
  <c r="S1454" i="5"/>
  <c r="T1454" i="5"/>
  <c r="T2028" i="5"/>
  <c r="S2028" i="5"/>
  <c r="T2056" i="5"/>
  <c r="F109" i="5"/>
  <c r="J109" i="5"/>
  <c r="T396" i="5"/>
  <c r="S396" i="5"/>
  <c r="T506" i="5"/>
  <c r="F541" i="5"/>
  <c r="G541" i="5"/>
  <c r="S599" i="5"/>
  <c r="T639" i="5"/>
  <c r="T654" i="5"/>
  <c r="S670" i="5"/>
  <c r="T734" i="5"/>
  <c r="T952" i="5"/>
  <c r="S952" i="5"/>
  <c r="S958" i="5"/>
  <c r="T958" i="5"/>
  <c r="T1028" i="5"/>
  <c r="S1028" i="5"/>
  <c r="S1140" i="5"/>
  <c r="S142" i="5"/>
  <c r="S788" i="5"/>
  <c r="T662" i="5"/>
  <c r="S888" i="5"/>
  <c r="S852" i="5"/>
  <c r="T274" i="5"/>
  <c r="T374" i="5"/>
  <c r="S160" i="5"/>
  <c r="J85" i="5"/>
  <c r="T631" i="5"/>
  <c r="T448" i="5"/>
  <c r="H470" i="5"/>
  <c r="F470" i="5"/>
  <c r="H300" i="5"/>
  <c r="G300" i="5"/>
  <c r="J300" i="5"/>
  <c r="S173" i="5"/>
  <c r="T173" i="5"/>
  <c r="T179" i="5"/>
  <c r="S179" i="5"/>
  <c r="S998" i="5"/>
  <c r="S1004" i="5"/>
  <c r="S1010" i="5"/>
  <c r="T1010" i="5"/>
  <c r="S1016" i="5"/>
  <c r="T1016" i="5"/>
  <c r="S1045" i="5"/>
  <c r="T1045" i="5"/>
  <c r="T1062" i="5"/>
  <c r="S1062" i="5"/>
  <c r="T1068" i="5"/>
  <c r="S1068" i="5"/>
  <c r="T1074" i="5"/>
  <c r="T1080" i="5"/>
  <c r="S1080" i="5"/>
  <c r="G983" i="5"/>
  <c r="R87" i="5"/>
  <c r="G71" i="5"/>
  <c r="H55" i="5"/>
  <c r="R39" i="5"/>
  <c r="I23" i="5"/>
  <c r="S987" i="5"/>
  <c r="T970" i="5"/>
  <c r="S970" i="5"/>
  <c r="T2368" i="5"/>
  <c r="S2368" i="5"/>
  <c r="R851" i="5"/>
  <c r="S1074" i="5"/>
  <c r="T123" i="5"/>
  <c r="S123" i="5"/>
  <c r="R221" i="5"/>
  <c r="T106" i="5"/>
  <c r="R2146" i="5"/>
  <c r="G2146" i="5"/>
  <c r="H2146" i="5"/>
  <c r="T2348" i="5"/>
  <c r="S2348" i="5"/>
  <c r="T959" i="5"/>
  <c r="S918" i="5"/>
  <c r="S2032" i="5"/>
  <c r="T2032" i="5"/>
  <c r="T2136" i="5"/>
  <c r="S2136" i="5"/>
  <c r="S959" i="5"/>
  <c r="I1142" i="5"/>
  <c r="S742" i="5"/>
  <c r="T742" i="5"/>
  <c r="S134" i="5"/>
  <c r="T206" i="5"/>
  <c r="S206" i="5"/>
  <c r="T212" i="5"/>
  <c r="S212" i="5"/>
  <c r="S262" i="5"/>
  <c r="T262" i="5"/>
  <c r="S1402" i="5"/>
  <c r="T1402" i="5"/>
  <c r="T1446" i="5"/>
  <c r="S1446" i="5"/>
  <c r="S1494" i="5"/>
  <c r="T1494" i="5"/>
  <c r="T1550" i="5"/>
  <c r="S1550" i="5"/>
  <c r="T1568" i="5"/>
  <c r="T1614" i="5"/>
  <c r="T1632" i="5"/>
  <c r="S1632" i="5"/>
  <c r="S1672" i="5"/>
  <c r="T1672" i="5"/>
  <c r="H1741" i="5"/>
  <c r="T134" i="5"/>
  <c r="S1134" i="5"/>
  <c r="T2204" i="5"/>
  <c r="I2309" i="5"/>
  <c r="G2309" i="5"/>
  <c r="T117" i="5"/>
  <c r="S566" i="5"/>
  <c r="T664" i="5"/>
  <c r="S128" i="5"/>
  <c r="T268" i="5"/>
  <c r="S268" i="5"/>
  <c r="T307" i="5"/>
  <c r="S307" i="5"/>
  <c r="T324" i="5"/>
  <c r="S342" i="5"/>
  <c r="T342" i="5"/>
  <c r="J365" i="5"/>
  <c r="T371" i="5"/>
  <c r="T383" i="5"/>
  <c r="T389" i="5"/>
  <c r="S389" i="5"/>
  <c r="T407" i="5"/>
  <c r="S407" i="5"/>
  <c r="S439" i="5"/>
  <c r="S451" i="5"/>
  <c r="T475" i="5"/>
  <c r="S475" i="5"/>
  <c r="S504" i="5"/>
  <c r="T504" i="5"/>
  <c r="T509" i="5"/>
  <c r="S509" i="5"/>
  <c r="T516" i="5"/>
  <c r="S516" i="5"/>
  <c r="H521" i="5"/>
  <c r="J521" i="5"/>
  <c r="I521" i="5"/>
  <c r="S546" i="5"/>
  <c r="S557" i="5"/>
  <c r="F562" i="5"/>
  <c r="J562" i="5"/>
  <c r="H562" i="5"/>
  <c r="T567" i="5"/>
  <c r="S567" i="5"/>
  <c r="T581" i="5"/>
  <c r="T597" i="5"/>
  <c r="S597" i="5"/>
  <c r="S607" i="5"/>
  <c r="T607" i="5"/>
  <c r="T622" i="5"/>
  <c r="G627" i="5"/>
  <c r="J627" i="5"/>
  <c r="T643" i="5"/>
  <c r="S643" i="5"/>
  <c r="I658" i="5"/>
  <c r="G658" i="5"/>
  <c r="F658" i="5"/>
  <c r="H658" i="5"/>
  <c r="J658" i="5"/>
  <c r="T668" i="5"/>
  <c r="S668" i="5"/>
  <c r="T699" i="5"/>
  <c r="S699" i="5"/>
  <c r="T715" i="5"/>
  <c r="S726" i="5"/>
  <c r="T726" i="5"/>
  <c r="S731" i="5"/>
  <c r="T731" i="5"/>
  <c r="T2387" i="5"/>
  <c r="S2411" i="5"/>
  <c r="T2411" i="5"/>
  <c r="T2432" i="5"/>
  <c r="S2432" i="5"/>
  <c r="S2439" i="5"/>
  <c r="T2439" i="5"/>
  <c r="T2446" i="5"/>
  <c r="S2460" i="5"/>
  <c r="T2460" i="5"/>
  <c r="T2488" i="5"/>
  <c r="S2488" i="5"/>
  <c r="G79" i="5"/>
  <c r="R658" i="5"/>
  <c r="R562" i="5"/>
  <c r="T90" i="5"/>
  <c r="T96" i="5"/>
  <c r="S96" i="5"/>
  <c r="T118" i="5"/>
  <c r="F201" i="5"/>
  <c r="S213" i="5"/>
  <c r="T213" i="5"/>
  <c r="R217" i="5"/>
  <c r="T222" i="5"/>
  <c r="S222" i="5"/>
  <c r="S1662" i="5"/>
  <c r="T1662" i="5"/>
  <c r="T1702" i="5"/>
  <c r="S1702" i="5"/>
  <c r="T1725" i="5"/>
  <c r="S1725" i="5"/>
  <c r="H1742" i="5"/>
  <c r="I1846" i="5"/>
  <c r="F1846" i="5"/>
  <c r="G1846" i="5"/>
  <c r="T2026" i="5"/>
  <c r="S2026" i="5"/>
  <c r="S2048" i="5"/>
  <c r="T2048" i="5"/>
  <c r="T2054" i="5"/>
  <c r="S2054" i="5"/>
  <c r="T2060" i="5"/>
  <c r="T2072" i="5"/>
  <c r="T2092" i="5"/>
  <c r="S2092" i="5"/>
  <c r="T2172" i="5"/>
  <c r="I2268" i="5"/>
  <c r="G2268" i="5"/>
  <c r="S1162" i="5"/>
  <c r="T1162" i="5"/>
  <c r="S1179" i="5"/>
  <c r="T1203" i="5"/>
  <c r="S1203" i="5"/>
  <c r="H1238" i="5"/>
  <c r="I1238" i="5"/>
  <c r="I1308" i="5"/>
  <c r="H1308" i="5"/>
  <c r="F1308" i="5"/>
  <c r="J1308" i="5"/>
  <c r="R1308" i="5"/>
  <c r="G1308" i="5"/>
  <c r="S1418" i="5"/>
  <c r="T1418" i="5"/>
  <c r="S1436" i="5"/>
  <c r="T1468" i="5"/>
  <c r="S1468" i="5"/>
  <c r="T1504" i="5"/>
  <c r="J1529" i="5"/>
  <c r="T1576" i="5"/>
  <c r="S1576" i="5"/>
  <c r="T1032" i="5"/>
  <c r="S1032" i="5"/>
  <c r="S1106" i="5"/>
  <c r="T1106" i="5"/>
  <c r="S736" i="5"/>
  <c r="T736" i="5"/>
  <c r="T757" i="5"/>
  <c r="R868" i="5"/>
  <c r="G868" i="5"/>
  <c r="T880"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F1434" i="5"/>
  <c r="R1018" i="5"/>
  <c r="I1498" i="5"/>
  <c r="J1434" i="5"/>
  <c r="I1434" i="5"/>
  <c r="R1434" i="5"/>
  <c r="G1620" i="5"/>
  <c r="T223" i="5"/>
  <c r="S637" i="5"/>
  <c r="T292" i="5"/>
  <c r="T135" i="5"/>
  <c r="S526" i="5"/>
  <c r="S581" i="5"/>
  <c r="T346" i="5"/>
  <c r="S167" i="5"/>
  <c r="S884" i="5"/>
  <c r="T1000" i="5"/>
  <c r="R2405" i="5"/>
  <c r="F2405" i="5"/>
  <c r="I2405" i="5"/>
  <c r="J2405" i="5"/>
  <c r="J2389" i="5"/>
  <c r="F2389" i="5"/>
  <c r="I2389" i="5"/>
  <c r="I2357" i="5"/>
  <c r="J2357" i="5"/>
  <c r="G2357" i="5"/>
  <c r="H2357" i="5"/>
  <c r="J2325" i="5"/>
  <c r="H2325" i="5"/>
  <c r="I2325" i="5"/>
  <c r="G2325" i="5"/>
  <c r="J2301" i="5"/>
  <c r="H2301" i="5"/>
  <c r="I2301" i="5"/>
  <c r="G2301" i="5"/>
  <c r="G2229" i="5"/>
  <c r="F1626" i="5"/>
  <c r="G1686" i="5"/>
  <c r="T562" i="5"/>
  <c r="J173" i="5"/>
  <c r="T360" i="5"/>
  <c r="T183" i="5"/>
  <c r="S532" i="5"/>
  <c r="S605" i="5"/>
  <c r="T542" i="5"/>
  <c r="S1086" i="5"/>
  <c r="T109" i="5"/>
  <c r="S816" i="5"/>
  <c r="T100" i="5"/>
  <c r="T350" i="5"/>
  <c r="T968" i="5"/>
  <c r="T686" i="5"/>
  <c r="S227" i="5"/>
  <c r="J1652" i="5"/>
  <c r="I1652" i="5"/>
  <c r="R978" i="5"/>
  <c r="F1602" i="5"/>
  <c r="R298" i="5"/>
  <c r="F577" i="5"/>
  <c r="S90" i="5"/>
  <c r="S502" i="5"/>
  <c r="T296" i="5"/>
  <c r="S200" i="5"/>
  <c r="T122" i="5"/>
  <c r="J577" i="5"/>
  <c r="G1490" i="5"/>
  <c r="R1036" i="5"/>
  <c r="R466" i="5"/>
  <c r="F466" i="5"/>
  <c r="J1066" i="5"/>
  <c r="F1066" i="5"/>
  <c r="T149" i="5"/>
  <c r="S192" i="5"/>
  <c r="T254" i="5"/>
  <c r="S104" i="5"/>
  <c r="S348" i="5"/>
  <c r="T456" i="5"/>
  <c r="S456" i="5"/>
  <c r="T294" i="5"/>
  <c r="T580" i="5"/>
  <c r="S248" i="5"/>
  <c r="S186" i="5"/>
  <c r="F514" i="5"/>
  <c r="G470" i="5"/>
  <c r="F1642" i="5"/>
  <c r="H1652" i="5"/>
  <c r="I1018" i="5"/>
  <c r="G514" i="5"/>
  <c r="R514" i="5"/>
  <c r="G1562" i="5"/>
  <c r="F1562" i="5"/>
  <c r="T168" i="5"/>
  <c r="S168" i="5"/>
  <c r="T619" i="5"/>
  <c r="S619" i="5"/>
  <c r="S338" i="5"/>
  <c r="T98" i="5"/>
  <c r="T148" i="5"/>
  <c r="S314" i="5"/>
  <c r="T314" i="5"/>
  <c r="S103" i="5"/>
  <c r="S254" i="5"/>
  <c r="T588" i="5"/>
  <c r="T1536" i="5"/>
  <c r="G1227" i="5"/>
  <c r="T442"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T132" i="5"/>
  <c r="T488" i="5"/>
  <c r="S488" i="5"/>
  <c r="S468" i="5"/>
  <c r="T468" i="5"/>
  <c r="S208" i="5"/>
  <c r="S256" i="5"/>
  <c r="T256" i="5"/>
  <c r="S306" i="5"/>
  <c r="T306" i="5"/>
  <c r="S482" i="5"/>
  <c r="T482" i="5"/>
  <c r="S205" i="5"/>
  <c r="T205" i="5"/>
  <c r="S229" i="5"/>
  <c r="T229" i="5"/>
  <c r="T124" i="5"/>
  <c r="J179" i="5"/>
  <c r="T196" i="5"/>
  <c r="T1004" i="5"/>
  <c r="J610" i="5"/>
  <c r="S613" i="5"/>
  <c r="T51" i="5"/>
  <c r="T40" i="5"/>
  <c r="T76" i="5"/>
  <c r="T24" i="5"/>
  <c r="S82" i="5"/>
  <c r="S62" i="5"/>
  <c r="S30" i="5"/>
  <c r="T29" i="5"/>
  <c r="T54" i="5"/>
  <c r="S60" i="5"/>
  <c r="S36" i="5"/>
  <c r="T50" i="5"/>
  <c r="T36" i="5"/>
  <c r="S78" i="5"/>
  <c r="S56" i="5"/>
  <c r="S50" i="5"/>
  <c r="S22" i="5"/>
  <c r="S20" i="5"/>
  <c r="T30" i="5"/>
  <c r="S68" i="5"/>
  <c r="T82" i="5"/>
  <c r="S17" i="5"/>
  <c r="S28" i="5"/>
  <c r="S79" i="5"/>
  <c r="T26" i="5"/>
  <c r="S77" i="5"/>
  <c r="T60" i="5"/>
  <c r="S40" i="5"/>
  <c r="S46" i="5"/>
  <c r="S88" i="5"/>
  <c r="S26" i="5"/>
  <c r="S24" i="5"/>
  <c r="T46" i="5"/>
  <c r="T85" i="5"/>
  <c r="S42" i="5"/>
  <c r="S80" i="5"/>
  <c r="T34" i="5"/>
  <c r="T22" i="5"/>
  <c r="T20" i="5"/>
  <c r="T79" i="5"/>
  <c r="T84" i="5"/>
  <c r="T53" i="5"/>
  <c r="T42" i="5"/>
  <c r="T77" i="5"/>
  <c r="T88" i="5"/>
  <c r="T62" i="5"/>
  <c r="T83" i="5"/>
  <c r="G964" i="5"/>
  <c r="G2060" i="5"/>
  <c r="J1466" i="5"/>
  <c r="R2117" i="5"/>
  <c r="F938" i="5"/>
  <c r="J474" i="5"/>
  <c r="I2038" i="5"/>
  <c r="H1002" i="5"/>
  <c r="G2290" i="5"/>
  <c r="I2269" i="5"/>
  <c r="J187" i="5"/>
  <c r="I964" i="5"/>
  <c r="J964" i="5"/>
  <c r="G596" i="5"/>
  <c r="I308" i="5"/>
  <c r="J2477"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J77" i="5"/>
  <c r="G789" i="5"/>
  <c r="R2269" i="5"/>
  <c r="R596" i="5"/>
  <c r="I508" i="5"/>
  <c r="H345" i="5"/>
  <c r="G2204" i="5"/>
  <c r="J1409" i="5"/>
  <c r="H965" i="5"/>
  <c r="J205" i="5"/>
  <c r="I837" i="5"/>
  <c r="F2269" i="5"/>
  <c r="I678" i="5"/>
  <c r="F508" i="5"/>
  <c r="F53" i="5"/>
  <c r="H678" i="5"/>
  <c r="F636" i="5"/>
  <c r="H596" i="5"/>
  <c r="G508" i="5"/>
  <c r="I2204" i="5"/>
  <c r="F2204" i="5"/>
  <c r="R1044" i="5"/>
  <c r="I596" i="5"/>
  <c r="R678" i="5"/>
  <c r="G2269" i="5"/>
  <c r="G636" i="5"/>
  <c r="H205" i="5"/>
  <c r="J2204" i="5"/>
  <c r="I2362" i="5"/>
  <c r="J100" i="5"/>
  <c r="R638" i="5"/>
  <c r="G2362" i="5"/>
  <c r="H1474" i="5"/>
  <c r="H1265" i="5"/>
  <c r="G1522" i="5"/>
  <c r="G1284" i="5"/>
  <c r="F798" i="5"/>
  <c r="J893" i="5"/>
  <c r="J2404" i="5"/>
  <c r="H2477" i="5"/>
  <c r="R1284" i="5"/>
  <c r="R1570" i="5"/>
  <c r="G2250" i="5"/>
  <c r="G651" i="5"/>
  <c r="H691" i="5"/>
  <c r="R770" i="5"/>
  <c r="F282" i="5"/>
  <c r="R2430" i="5"/>
  <c r="J1522" i="5"/>
  <c r="F362" i="5"/>
  <c r="R1501" i="5"/>
  <c r="I2331" i="5"/>
  <c r="I2250" i="5"/>
  <c r="R691" i="5"/>
  <c r="I1211" i="5"/>
  <c r="G2430" i="5"/>
  <c r="F2390" i="5"/>
  <c r="F2150" i="5"/>
  <c r="J2430" i="5"/>
  <c r="F1211" i="5"/>
  <c r="G2052" i="5"/>
  <c r="R1329" i="5"/>
  <c r="I2052" i="5"/>
  <c r="J1821" i="5"/>
  <c r="I980" i="5"/>
  <c r="I1981" i="5"/>
  <c r="F691" i="5"/>
  <c r="F314" i="5"/>
  <c r="J282" i="5"/>
  <c r="J2390" i="5"/>
  <c r="J2052" i="5"/>
  <c r="H79" i="5"/>
  <c r="H602" i="5"/>
  <c r="J1022" i="5"/>
  <c r="G2373" i="5"/>
  <c r="R1821" i="5"/>
  <c r="I2150" i="5"/>
  <c r="J1169" i="5"/>
  <c r="I1265" i="5"/>
  <c r="F79" i="5"/>
  <c r="R79" i="5"/>
  <c r="I314" i="5"/>
  <c r="F538" i="5"/>
  <c r="G138" i="5"/>
  <c r="F1497" i="5"/>
  <c r="H2484" i="5"/>
  <c r="G2484" i="5"/>
  <c r="H745" i="5"/>
  <c r="H2314" i="5"/>
  <c r="J2314" i="5"/>
  <c r="J362" i="5"/>
  <c r="I2060" i="5"/>
  <c r="H1522" i="5"/>
  <c r="R2150" i="5"/>
  <c r="J79"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J138" i="5"/>
  <c r="F545" i="5"/>
  <c r="G1211" i="5"/>
  <c r="I2477" i="5"/>
  <c r="H2404" i="5"/>
  <c r="I2390" i="5"/>
  <c r="I2206" i="5"/>
  <c r="G2132" i="5"/>
  <c r="F2206" i="5"/>
  <c r="R1981" i="5"/>
  <c r="J1981" i="5"/>
  <c r="J1475" i="5"/>
  <c r="J950" i="5"/>
  <c r="H406" i="5"/>
  <c r="J549"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J286" i="5"/>
  <c r="R2314" i="5"/>
  <c r="J470" i="5"/>
  <c r="G638" i="5"/>
  <c r="J862" i="5"/>
  <c r="H2417" i="5"/>
  <c r="I79" i="5"/>
  <c r="H1821" i="5"/>
  <c r="I1501" i="5"/>
  <c r="G2331" i="5"/>
  <c r="F1452" i="5"/>
  <c r="I770" i="5"/>
  <c r="H2364" i="5"/>
  <c r="J2364" i="5"/>
  <c r="J2277" i="5"/>
  <c r="G1606" i="5"/>
  <c r="H269" i="5"/>
  <c r="J1549" i="5"/>
  <c r="J97" i="5"/>
  <c r="J246" i="5"/>
  <c r="H585" i="5"/>
  <c r="R473" i="5"/>
  <c r="F917" i="5"/>
  <c r="I1821" i="5"/>
  <c r="I1029" i="5"/>
  <c r="G549" i="5"/>
  <c r="F310" i="5"/>
  <c r="J318" i="5"/>
  <c r="F473" i="5"/>
  <c r="H917" i="5"/>
  <c r="J2044" i="5"/>
  <c r="J310" i="5"/>
  <c r="R269" i="5"/>
  <c r="H893" i="5"/>
  <c r="F893" i="5"/>
  <c r="I97" i="5"/>
  <c r="G2044" i="5"/>
  <c r="G1628" i="5"/>
  <c r="G828" i="5"/>
  <c r="F2484" i="5"/>
  <c r="F269" i="5"/>
  <c r="J254" i="5"/>
  <c r="R446" i="5"/>
  <c r="J244" i="5"/>
  <c r="G1061" i="5"/>
  <c r="R253" i="5"/>
  <c r="G254" i="5"/>
  <c r="G502" i="5"/>
  <c r="H2332" i="5"/>
  <c r="H502" i="5"/>
  <c r="J1797" i="5"/>
  <c r="F254" i="5"/>
  <c r="J1588" i="5"/>
  <c r="J1494" i="5"/>
  <c r="R1588" i="5"/>
  <c r="G253" i="5"/>
  <c r="R254" i="5"/>
  <c r="G1588" i="5"/>
  <c r="R1658" i="5"/>
  <c r="I1470" i="5"/>
  <c r="R1662" i="5"/>
  <c r="I253" i="5"/>
  <c r="F308" i="5"/>
  <c r="F253" i="5"/>
  <c r="J1750" i="5"/>
  <c r="R2411" i="5"/>
  <c r="I2070" i="5"/>
  <c r="I2417" i="5"/>
  <c r="F1598" i="5"/>
  <c r="I1700" i="5"/>
  <c r="H253" i="5"/>
  <c r="G2261" i="5"/>
  <c r="H606" i="5"/>
  <c r="F657" i="5"/>
  <c r="J253" i="5"/>
  <c r="I1893" i="5"/>
  <c r="J2417" i="5"/>
  <c r="H2382" i="5"/>
  <c r="I1933" i="5"/>
  <c r="R1182" i="5"/>
  <c r="F2070" i="5"/>
  <c r="R990" i="5"/>
  <c r="I1750" i="5"/>
  <c r="R2070" i="5"/>
  <c r="G2070" i="5"/>
  <c r="H2070" i="5"/>
  <c r="J693" i="5"/>
  <c r="J990" i="5"/>
  <c r="F725" i="5"/>
  <c r="G2382"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J2014" i="5"/>
  <c r="R374" i="5"/>
  <c r="J102"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J980" i="5"/>
  <c r="G2169" i="5"/>
  <c r="F2169" i="5"/>
  <c r="R2169" i="5"/>
  <c r="T157" i="5"/>
  <c r="T214" i="5"/>
  <c r="J260" i="5"/>
  <c r="S250" i="5"/>
  <c r="S552" i="5"/>
  <c r="I444" i="5"/>
  <c r="F1097" i="5"/>
  <c r="R1177" i="5"/>
  <c r="S438" i="5"/>
  <c r="S131" i="5"/>
  <c r="J1877" i="5"/>
  <c r="S390" i="5"/>
  <c r="T478" i="5"/>
  <c r="T784" i="5"/>
  <c r="T1275" i="5"/>
  <c r="T967" i="5"/>
  <c r="T277" i="5"/>
  <c r="S1199" i="5"/>
  <c r="S948" i="5"/>
  <c r="H857" i="5"/>
  <c r="S616" i="5"/>
  <c r="S471" i="5"/>
  <c r="G1273" i="5"/>
  <c r="S727" i="5"/>
  <c r="J380" i="5"/>
  <c r="T980" i="5"/>
  <c r="S118" i="5"/>
  <c r="S710" i="5"/>
  <c r="T552" i="5"/>
  <c r="T331" i="5"/>
  <c r="I1206" i="5"/>
  <c r="J397" i="5"/>
  <c r="T432" i="5"/>
  <c r="S284" i="5"/>
  <c r="G1481" i="5"/>
  <c r="S99" i="5"/>
  <c r="J621" i="5"/>
  <c r="S1124" i="5"/>
  <c r="S658" i="5"/>
  <c r="I345" i="5"/>
  <c r="T1199" i="5"/>
  <c r="T948" i="5"/>
  <c r="G857" i="5"/>
  <c r="T471" i="5"/>
  <c r="H148" i="5"/>
  <c r="S1221" i="5"/>
  <c r="T935" i="5"/>
  <c r="S1192" i="5"/>
  <c r="T810" i="5"/>
  <c r="S1144" i="5"/>
  <c r="G988" i="5"/>
  <c r="T316" i="5"/>
  <c r="S316" i="5"/>
  <c r="I2421" i="5"/>
  <c r="J1273" i="5"/>
  <c r="T93" i="5"/>
  <c r="T710" i="5"/>
  <c r="J444" i="5"/>
  <c r="S324" i="5"/>
  <c r="S150" i="5"/>
  <c r="T284" i="5"/>
  <c r="S798" i="5"/>
  <c r="J1933" i="5"/>
  <c r="R1877" i="5"/>
  <c r="G1964" i="5"/>
  <c r="S845" i="5"/>
  <c r="S663" i="5"/>
  <c r="T1214" i="5"/>
  <c r="S1334" i="5"/>
  <c r="T770" i="5"/>
  <c r="T208" i="5"/>
  <c r="F550" i="5"/>
  <c r="R2030" i="5"/>
  <c r="G1037" i="5"/>
  <c r="S1263" i="5"/>
  <c r="T587" i="5"/>
  <c r="T1134" i="5"/>
  <c r="F857" i="5"/>
  <c r="T500" i="5"/>
  <c r="J2021" i="5"/>
  <c r="H1481" i="5"/>
  <c r="R2021" i="5"/>
  <c r="S219" i="5"/>
  <c r="G621" i="5"/>
  <c r="I1164" i="5"/>
  <c r="T1031" i="5"/>
  <c r="S652" i="5"/>
  <c r="S404" i="5"/>
  <c r="T271" i="5"/>
  <c r="T1050" i="5"/>
  <c r="G277" i="5"/>
  <c r="G486" i="5"/>
  <c r="S163" i="5"/>
  <c r="R444" i="5"/>
  <c r="S291" i="5"/>
  <c r="R857" i="5"/>
  <c r="T598" i="5"/>
  <c r="T230" i="5"/>
  <c r="H2021" i="5"/>
  <c r="T652" i="5"/>
  <c r="T404" i="5"/>
  <c r="S851" i="5"/>
  <c r="R550" i="5"/>
  <c r="F750" i="5"/>
  <c r="H444" i="5"/>
  <c r="G1097" i="5"/>
  <c r="I857" i="5"/>
  <c r="S112" i="5"/>
  <c r="S458" i="5"/>
  <c r="I1877" i="5"/>
  <c r="F1933" i="5"/>
  <c r="H1877" i="5"/>
  <c r="T390" i="5"/>
  <c r="S182" i="5"/>
  <c r="I105" i="5"/>
  <c r="H766" i="5"/>
  <c r="T1242" i="5"/>
  <c r="S1178" i="5"/>
  <c r="S831" i="5"/>
  <c r="S896" i="5"/>
  <c r="T610" i="5"/>
  <c r="S214" i="5"/>
  <c r="S157" i="5"/>
  <c r="G444" i="5"/>
  <c r="T704" i="5"/>
  <c r="J857" i="5"/>
  <c r="R1933" i="5"/>
  <c r="S492" i="5"/>
  <c r="S784" i="5"/>
  <c r="S986" i="5"/>
  <c r="T426" i="5"/>
  <c r="S1228" i="5"/>
  <c r="S525" i="5"/>
  <c r="S1171" i="5"/>
  <c r="D35" i="6"/>
  <c r="D17" i="6"/>
  <c r="S290" i="5"/>
  <c r="S352" i="5"/>
  <c r="T352" i="5"/>
  <c r="R425" i="5"/>
  <c r="S627" i="5"/>
  <c r="S744" i="5"/>
  <c r="T744" i="5"/>
  <c r="T940" i="5"/>
  <c r="S940" i="5"/>
  <c r="S1030" i="5"/>
  <c r="T1030" i="5"/>
  <c r="S1255" i="5"/>
  <c r="T1327" i="5"/>
  <c r="S1327" i="5"/>
  <c r="S1350" i="5"/>
  <c r="T1398" i="5"/>
  <c r="S1398" i="5"/>
  <c r="T1403" i="5"/>
  <c r="T1420" i="5"/>
  <c r="S1420" i="5"/>
  <c r="S1448" i="5"/>
  <c r="T1448" i="5"/>
  <c r="T1455" i="5"/>
  <c r="S1478" i="5"/>
  <c r="T1478" i="5"/>
  <c r="S1486" i="5"/>
  <c r="T1486" i="5"/>
  <c r="S1502" i="5"/>
  <c r="T1502" i="5"/>
  <c r="H1517" i="5"/>
  <c r="G1517" i="5"/>
  <c r="S1530" i="5"/>
  <c r="T1530" i="5"/>
  <c r="T1543" i="5"/>
  <c r="S1543" i="5"/>
  <c r="I1549" i="5"/>
  <c r="R1549" i="5"/>
  <c r="F1549" i="5"/>
  <c r="G1549" i="5"/>
  <c r="T1556" i="5"/>
  <c r="T1562" i="5"/>
  <c r="S1562" i="5"/>
  <c r="S1575" i="5"/>
  <c r="T1575" i="5"/>
  <c r="R1581" i="5"/>
  <c r="I1581" i="5"/>
  <c r="F1581" i="5"/>
  <c r="T1607" i="5"/>
  <c r="S1607" i="5"/>
  <c r="T1626" i="5"/>
  <c r="S1626" i="5"/>
  <c r="S1639" i="5"/>
  <c r="T1639" i="5"/>
  <c r="T1671" i="5"/>
  <c r="F1677" i="5"/>
  <c r="I1677" i="5"/>
  <c r="S1684" i="5"/>
  <c r="T1684" i="5"/>
  <c r="S1690" i="5"/>
  <c r="T1690" i="5"/>
  <c r="T1703" i="5"/>
  <c r="S1703" i="5"/>
  <c r="T1710" i="5"/>
  <c r="S1716" i="5"/>
  <c r="T1716" i="5"/>
  <c r="R1725" i="5"/>
  <c r="I1725" i="5"/>
  <c r="F1725" i="5"/>
  <c r="S1731" i="5"/>
  <c r="T1736" i="5"/>
  <c r="S1736" i="5"/>
  <c r="T1747" i="5"/>
  <c r="F1758" i="5"/>
  <c r="G1758" i="5"/>
  <c r="J1758" i="5"/>
  <c r="T1764" i="5"/>
  <c r="S1764" i="5"/>
  <c r="S1782" i="5"/>
  <c r="T1782" i="5"/>
  <c r="F1793" i="5"/>
  <c r="T1799" i="5"/>
  <c r="S1799" i="5"/>
  <c r="J1805" i="5"/>
  <c r="I1805" i="5"/>
  <c r="S1812" i="5"/>
  <c r="T1812" i="5"/>
  <c r="G1817" i="5"/>
  <c r="H1817" i="5"/>
  <c r="G1822" i="5"/>
  <c r="T1828" i="5"/>
  <c r="S1828" i="5"/>
  <c r="F1833" i="5"/>
  <c r="S1845" i="5"/>
  <c r="T1852" i="5"/>
  <c r="J1857" i="5"/>
  <c r="I1857" i="5"/>
  <c r="T1863" i="5"/>
  <c r="S1863" i="5"/>
  <c r="T1874" i="5"/>
  <c r="S1874" i="5"/>
  <c r="H1881" i="5"/>
  <c r="I1881" i="5"/>
  <c r="J1881" i="5"/>
  <c r="F1881" i="5"/>
  <c r="G1881" i="5"/>
  <c r="T1888" i="5"/>
  <c r="S1894" i="5"/>
  <c r="T1894" i="5"/>
  <c r="T1899" i="5"/>
  <c r="H1905" i="5"/>
  <c r="I1910" i="5"/>
  <c r="H1910" i="5"/>
  <c r="G1910" i="5"/>
  <c r="T1916" i="5"/>
  <c r="S1916" i="5"/>
  <c r="H1921" i="5"/>
  <c r="I1921" i="5"/>
  <c r="T1928" i="5"/>
  <c r="T1941" i="5"/>
  <c r="S1941" i="5"/>
  <c r="T1958" i="5"/>
  <c r="S1958" i="5"/>
  <c r="T1965" i="5"/>
  <c r="S1965" i="5"/>
  <c r="S1972" i="5"/>
  <c r="T1972" i="5"/>
  <c r="T1983" i="5"/>
  <c r="T1990" i="5"/>
  <c r="S1990" i="5"/>
  <c r="S1996" i="5"/>
  <c r="T1996" i="5"/>
  <c r="R2009" i="5"/>
  <c r="G2009" i="5"/>
  <c r="I2009" i="5"/>
  <c r="H2009" i="5"/>
  <c r="T2016" i="5"/>
  <c r="S2016" i="5"/>
  <c r="T2021" i="5"/>
  <c r="T2074" i="5"/>
  <c r="S2074" i="5"/>
  <c r="J2085" i="5"/>
  <c r="I2085" i="5"/>
  <c r="H2085" i="5"/>
  <c r="F2085" i="5"/>
  <c r="R2085" i="5"/>
  <c r="S2093" i="5"/>
  <c r="T2093" i="5"/>
  <c r="S2099" i="5"/>
  <c r="T194" i="5"/>
  <c r="G213" i="5"/>
  <c r="F213" i="5"/>
  <c r="F457" i="5"/>
  <c r="S499" i="5"/>
  <c r="T499" i="5"/>
  <c r="I517" i="5"/>
  <c r="H517" i="5"/>
  <c r="T876" i="5"/>
  <c r="S876" i="5"/>
  <c r="T1191" i="5"/>
  <c r="S1191" i="5"/>
  <c r="S1304" i="5"/>
  <c r="G1382" i="5"/>
  <c r="I1382" i="5"/>
  <c r="T2027" i="5"/>
  <c r="S2027" i="5"/>
  <c r="S544" i="5"/>
  <c r="G2318" i="5"/>
  <c r="S302" i="5"/>
  <c r="F1822" i="5"/>
  <c r="G1049" i="5"/>
  <c r="R1741" i="5"/>
  <c r="F389" i="5"/>
  <c r="T1510" i="5"/>
  <c r="H181" i="5"/>
  <c r="I1817" i="5"/>
  <c r="F1805" i="5"/>
  <c r="F1741" i="5"/>
  <c r="I2318" i="5"/>
  <c r="T283" i="5"/>
  <c r="S283" i="5"/>
  <c r="S592" i="5"/>
  <c r="T592" i="5"/>
  <c r="T615" i="5"/>
  <c r="H662" i="5"/>
  <c r="H1613" i="5"/>
  <c r="I1613" i="5"/>
  <c r="F1613" i="5"/>
  <c r="G1613" i="5"/>
  <c r="R337" i="5"/>
  <c r="I1822" i="5"/>
  <c r="F1670" i="5"/>
  <c r="I117" i="5"/>
  <c r="T627" i="5"/>
  <c r="T1442" i="5"/>
  <c r="F2060" i="5"/>
  <c r="J2060" i="5"/>
  <c r="S1788" i="5"/>
  <c r="J1741" i="5"/>
  <c r="R1910" i="5"/>
  <c r="G1188" i="5"/>
  <c r="F1188" i="5"/>
  <c r="G597" i="5"/>
  <c r="S264" i="5"/>
  <c r="G985" i="5"/>
  <c r="T130" i="5"/>
  <c r="H2046" i="5"/>
  <c r="T586" i="5"/>
  <c r="R1881" i="5"/>
  <c r="F789" i="5"/>
  <c r="F985" i="5"/>
  <c r="J1581" i="5"/>
  <c r="S1138" i="5"/>
  <c r="J1613" i="5"/>
  <c r="T290" i="5"/>
  <c r="T1845" i="5"/>
  <c r="T1731" i="5"/>
  <c r="R1645" i="5"/>
  <c r="G1921" i="5"/>
  <c r="S1983" i="5"/>
  <c r="S1310" i="5"/>
  <c r="G766" i="5"/>
  <c r="F766" i="5"/>
  <c r="G902" i="5"/>
  <c r="J902" i="5"/>
  <c r="F902" i="5"/>
  <c r="G148" i="5"/>
  <c r="R148" i="5"/>
  <c r="G84" i="5"/>
  <c r="H84" i="5"/>
  <c r="I84" i="5"/>
  <c r="G62" i="5"/>
  <c r="F62" i="5"/>
  <c r="R62" i="5"/>
  <c r="H42" i="5"/>
  <c r="F42" i="5"/>
  <c r="I26" i="5"/>
  <c r="J26" i="5"/>
  <c r="R860" i="5"/>
  <c r="H860" i="5"/>
  <c r="R117" i="5"/>
  <c r="F117" i="5"/>
  <c r="S224" i="5"/>
  <c r="J337" i="5"/>
  <c r="S1620" i="5"/>
  <c r="T1620" i="5"/>
  <c r="S162" i="5"/>
  <c r="T330" i="5"/>
  <c r="J2046" i="5"/>
  <c r="G1581" i="5"/>
  <c r="J1517" i="5"/>
  <c r="F1377" i="5"/>
  <c r="T1227" i="5"/>
  <c r="R1613" i="5"/>
  <c r="S2002" i="5"/>
  <c r="R1517" i="5"/>
  <c r="F1921" i="5"/>
  <c r="T1170" i="5"/>
  <c r="G1297" i="5"/>
  <c r="J1201" i="5"/>
  <c r="I1201" i="5"/>
  <c r="J1645" i="5"/>
  <c r="S156" i="5"/>
  <c r="J389" i="5"/>
  <c r="H389" i="5"/>
  <c r="F2046" i="5"/>
  <c r="G913" i="5"/>
  <c r="R789" i="5"/>
  <c r="F1517" i="5"/>
  <c r="I662" i="5"/>
  <c r="T1434" i="5"/>
  <c r="H2433" i="5"/>
  <c r="R2433" i="5"/>
  <c r="S1946" i="5"/>
  <c r="J2009" i="5"/>
  <c r="S1339" i="5"/>
  <c r="G2046" i="5"/>
  <c r="H457" i="5"/>
  <c r="T92" i="5"/>
  <c r="J517" i="5"/>
  <c r="T1339" i="5"/>
  <c r="S715" i="5"/>
  <c r="G662" i="5"/>
  <c r="J1817" i="5"/>
  <c r="S1556" i="5"/>
  <c r="S2021" i="5"/>
  <c r="S1671" i="5"/>
  <c r="I1793" i="5"/>
  <c r="S1852" i="5"/>
  <c r="J1905" i="5"/>
  <c r="S1888" i="5"/>
  <c r="S164" i="5"/>
  <c r="S693" i="5"/>
  <c r="R204" i="5"/>
  <c r="J854" i="5"/>
  <c r="F401" i="5"/>
  <c r="F1165" i="5"/>
  <c r="R917" i="5"/>
  <c r="G2013" i="5"/>
  <c r="R164" i="5"/>
  <c r="G545" i="5"/>
  <c r="J545" i="5"/>
  <c r="H473" i="5"/>
  <c r="F2013" i="5"/>
  <c r="I854" i="5"/>
  <c r="H862" i="5"/>
  <c r="G473" i="5"/>
  <c r="H641" i="5"/>
  <c r="G917" i="5"/>
  <c r="R2013" i="5"/>
  <c r="R53" i="5"/>
  <c r="R348" i="5"/>
  <c r="T398" i="5"/>
  <c r="S220" i="5"/>
  <c r="H854" i="5"/>
  <c r="J453" i="5"/>
  <c r="J917" i="5"/>
  <c r="I1165" i="5"/>
  <c r="J140" i="5"/>
  <c r="R862" i="5"/>
  <c r="J585" i="5"/>
  <c r="H513" i="5"/>
  <c r="F2189" i="5"/>
  <c r="I1564" i="5"/>
  <c r="F1249" i="5"/>
  <c r="J958" i="5"/>
  <c r="R453" i="5"/>
  <c r="J657" i="5"/>
  <c r="H453" i="5"/>
  <c r="J2029" i="5"/>
  <c r="J273" i="5"/>
  <c r="H657" i="5"/>
  <c r="I689" i="5"/>
  <c r="F2029" i="5"/>
  <c r="G1933" i="5"/>
  <c r="F2253" i="5"/>
  <c r="G885" i="5"/>
  <c r="R885" i="5"/>
  <c r="G349" i="5"/>
  <c r="G265" i="5"/>
  <c r="I265" i="5"/>
  <c r="J265" i="5"/>
  <c r="H265" i="5"/>
  <c r="H149" i="5"/>
  <c r="I149" i="5"/>
  <c r="T175" i="5"/>
  <c r="S175" i="5"/>
  <c r="J229" i="5"/>
  <c r="H229" i="5"/>
  <c r="S358" i="5"/>
  <c r="I369" i="5"/>
  <c r="J369" i="5"/>
  <c r="H369" i="5"/>
  <c r="S410" i="5"/>
  <c r="T418" i="5"/>
  <c r="J437" i="5"/>
  <c r="H437" i="5"/>
  <c r="T450" i="5"/>
  <c r="S450" i="5"/>
  <c r="S491" i="5"/>
  <c r="T551" i="5"/>
  <c r="S551" i="5"/>
  <c r="S638" i="5"/>
  <c r="S686" i="5"/>
  <c r="T703" i="5"/>
  <c r="T783" i="5"/>
  <c r="S783" i="5"/>
  <c r="S803" i="5"/>
  <c r="T803" i="5"/>
  <c r="H836" i="5"/>
  <c r="T870" i="5"/>
  <c r="S882" i="5"/>
  <c r="T882" i="5"/>
  <c r="T895" i="5"/>
  <c r="S895" i="5"/>
  <c r="F913" i="5"/>
  <c r="R913" i="5"/>
  <c r="T966" i="5"/>
  <c r="S973" i="5"/>
  <c r="T973" i="5"/>
  <c r="H985" i="5"/>
  <c r="R985" i="5"/>
  <c r="T1011" i="5"/>
  <c r="S1011" i="5"/>
  <c r="F1017" i="5"/>
  <c r="S1037" i="5"/>
  <c r="T1037" i="5"/>
  <c r="F1086" i="5"/>
  <c r="J1086" i="5"/>
  <c r="R1102" i="5"/>
  <c r="F1102" i="5"/>
  <c r="H1102" i="5"/>
  <c r="S1108" i="5"/>
  <c r="T1108" i="5"/>
  <c r="T1118" i="5"/>
  <c r="I1133" i="5"/>
  <c r="R1133" i="5"/>
  <c r="F1133" i="5"/>
  <c r="G1133" i="5"/>
  <c r="S1143" i="5"/>
  <c r="S1164" i="5"/>
  <c r="S1184" i="5"/>
  <c r="S1206" i="5"/>
  <c r="T1213" i="5"/>
  <c r="T1220" i="5"/>
  <c r="S1248" i="5"/>
  <c r="S1286" i="5"/>
  <c r="T1286" i="5"/>
  <c r="J494" i="5"/>
  <c r="F438" i="5"/>
  <c r="I438" i="5"/>
  <c r="I374" i="5"/>
  <c r="J374" i="5"/>
  <c r="I310" i="5"/>
  <c r="G310" i="5"/>
  <c r="G246" i="5"/>
  <c r="F246" i="5"/>
  <c r="R1385" i="5"/>
  <c r="R380" i="5"/>
  <c r="G425" i="5"/>
  <c r="R517" i="5"/>
  <c r="R662" i="5"/>
  <c r="R457" i="5"/>
  <c r="T156" i="5"/>
  <c r="S403" i="5"/>
  <c r="H213" i="5"/>
  <c r="I425" i="5"/>
  <c r="G437" i="5"/>
  <c r="S484" i="5"/>
  <c r="T1164" i="5"/>
  <c r="F276" i="5"/>
  <c r="R310" i="5"/>
  <c r="F380" i="5"/>
  <c r="F662" i="5"/>
  <c r="J457" i="5"/>
  <c r="S92" i="5"/>
  <c r="I337" i="5"/>
  <c r="J181" i="5"/>
  <c r="H425" i="5"/>
  <c r="R437" i="5"/>
  <c r="S979" i="5"/>
  <c r="T484" i="5"/>
  <c r="T709" i="5"/>
  <c r="T477" i="5"/>
  <c r="I276" i="5"/>
  <c r="S124" i="5"/>
  <c r="I494" i="5"/>
  <c r="H1692" i="5"/>
  <c r="F265" i="5"/>
  <c r="I349" i="5"/>
  <c r="H1070" i="5"/>
  <c r="R1070" i="5"/>
  <c r="I985" i="5"/>
  <c r="H317" i="5"/>
  <c r="S194" i="5"/>
  <c r="S270" i="5"/>
  <c r="H789" i="5"/>
  <c r="J789" i="5"/>
  <c r="J425" i="5"/>
  <c r="F517" i="5"/>
  <c r="I380" i="5"/>
  <c r="I457" i="5"/>
  <c r="J662" i="5"/>
  <c r="G457" i="5"/>
  <c r="H337" i="5"/>
  <c r="I181" i="5"/>
  <c r="R438" i="5"/>
  <c r="T410"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T621" i="5"/>
  <c r="J276" i="5"/>
  <c r="T1056" i="5"/>
  <c r="S674" i="5"/>
  <c r="F374" i="5"/>
  <c r="R494" i="5"/>
  <c r="G438" i="5"/>
  <c r="F349" i="5"/>
  <c r="H1702" i="5"/>
  <c r="R1049" i="5"/>
  <c r="T864"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J148" i="5"/>
  <c r="F188" i="5"/>
  <c r="J830" i="5"/>
  <c r="H990" i="5"/>
  <c r="I126" i="5"/>
  <c r="H1188" i="5"/>
  <c r="F325" i="5"/>
  <c r="G1677" i="5"/>
  <c r="H1645" i="5"/>
  <c r="I1517" i="5"/>
  <c r="H1382" i="5"/>
  <c r="J84" i="5"/>
  <c r="J124" i="5"/>
  <c r="J188" i="5"/>
  <c r="H102" i="5"/>
  <c r="G26" i="5"/>
  <c r="R1677" i="5"/>
  <c r="I1377" i="5"/>
  <c r="T1316" i="5"/>
  <c r="F300" i="5"/>
  <c r="R753" i="5"/>
  <c r="S523" i="5"/>
  <c r="J1036" i="5"/>
  <c r="I2285" i="5"/>
  <c r="G2037" i="5"/>
  <c r="R2054"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G147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G2350" i="5"/>
  <c r="J2350" i="5"/>
  <c r="F2350" i="5"/>
  <c r="H2350" i="5"/>
  <c r="T159" i="5"/>
  <c r="S204" i="5"/>
  <c r="S226" i="5"/>
  <c r="T226" i="5"/>
  <c r="S319" i="5"/>
  <c r="T319" i="5"/>
  <c r="T348" i="5"/>
  <c r="H372" i="5"/>
  <c r="I372" i="5"/>
  <c r="F372" i="5"/>
  <c r="G372" i="5"/>
  <c r="J372" i="5"/>
  <c r="R372" i="5"/>
  <c r="S446" i="5"/>
  <c r="T446" i="5"/>
  <c r="S508" i="5"/>
  <c r="T508" i="5"/>
  <c r="T528" i="5"/>
  <c r="S528" i="5"/>
  <c r="T571" i="5"/>
  <c r="S571" i="5"/>
  <c r="T606" i="5"/>
  <c r="S606" i="5"/>
  <c r="S624" i="5"/>
  <c r="T624" i="5"/>
  <c r="S642" i="5"/>
  <c r="T642" i="5"/>
  <c r="T683" i="5"/>
  <c r="S683" i="5"/>
  <c r="S813" i="5"/>
  <c r="T813" i="5"/>
  <c r="J1001" i="5"/>
  <c r="F1001" i="5"/>
  <c r="G1001" i="5"/>
  <c r="T1040" i="5"/>
  <c r="S1040" i="5"/>
  <c r="I1065" i="5"/>
  <c r="G1065" i="5"/>
  <c r="J1065" i="5"/>
  <c r="F1065" i="5"/>
  <c r="T1295" i="5"/>
  <c r="S1295" i="5"/>
  <c r="S1406" i="5"/>
  <c r="T1406" i="5"/>
  <c r="S1423" i="5"/>
  <c r="S1452" i="5"/>
  <c r="T1452" i="5"/>
  <c r="S1482" i="5"/>
  <c r="T1482" i="5"/>
  <c r="J1533" i="5"/>
  <c r="I1533" i="5"/>
  <c r="T1578" i="5"/>
  <c r="S1578" i="5"/>
  <c r="F1661" i="5"/>
  <c r="H1661" i="5"/>
  <c r="F1733" i="5"/>
  <c r="R1733" i="5"/>
  <c r="H1733" i="5"/>
  <c r="G1841" i="5"/>
  <c r="F1841" i="5"/>
  <c r="R1841" i="5"/>
  <c r="H1841" i="5"/>
  <c r="F101" i="5"/>
  <c r="R2157" i="5"/>
  <c r="I2157" i="5"/>
  <c r="H2157" i="5"/>
  <c r="F2157" i="5"/>
  <c r="T95" i="5"/>
  <c r="S95" i="5"/>
  <c r="S114" i="5"/>
  <c r="T114" i="5"/>
  <c r="J133" i="5"/>
  <c r="G133" i="5"/>
  <c r="I133" i="5"/>
  <c r="R133" i="5"/>
  <c r="H133" i="5"/>
  <c r="F197" i="5"/>
  <c r="R197" i="5"/>
  <c r="I197" i="5"/>
  <c r="T210" i="5"/>
  <c r="S210" i="5"/>
  <c r="H305" i="5"/>
  <c r="F305" i="5"/>
  <c r="G305" i="5"/>
  <c r="I305" i="5"/>
  <c r="J305" i="5"/>
  <c r="R305" i="5"/>
  <c r="T334" i="5"/>
  <c r="F361" i="5"/>
  <c r="H361" i="5"/>
  <c r="I361" i="5"/>
  <c r="G361" i="5"/>
  <c r="T387" i="5"/>
  <c r="S387" i="5"/>
  <c r="S414" i="5"/>
  <c r="T541" i="5"/>
  <c r="J1318" i="5"/>
  <c r="I1318" i="5"/>
  <c r="S1445" i="5"/>
  <c r="T1445" i="5"/>
  <c r="S1474" i="5"/>
  <c r="T1474" i="5"/>
  <c r="T1540" i="5"/>
  <c r="S1540" i="5"/>
  <c r="S1572" i="5"/>
  <c r="T1572" i="5"/>
  <c r="S1636" i="5"/>
  <c r="T1636" i="5"/>
  <c r="S618" i="5"/>
  <c r="G81" i="5"/>
  <c r="J81" i="5"/>
  <c r="F81" i="5"/>
  <c r="R81" i="5"/>
  <c r="I81" i="5"/>
  <c r="T178" i="5"/>
  <c r="S178" i="5"/>
  <c r="I245" i="5"/>
  <c r="F245" i="5"/>
  <c r="H245" i="5"/>
  <c r="S286" i="5"/>
  <c r="T286" i="5"/>
  <c r="T355" i="5"/>
  <c r="S355" i="5"/>
  <c r="T380" i="5"/>
  <c r="S380" i="5"/>
  <c r="S406" i="5"/>
  <c r="S434" i="5"/>
  <c r="T434" i="5"/>
  <c r="T454" i="5"/>
  <c r="S454" i="5"/>
  <c r="T474" i="5"/>
  <c r="S474" i="5"/>
  <c r="G501" i="5"/>
  <c r="R501" i="5"/>
  <c r="H501" i="5"/>
  <c r="S648" i="5"/>
  <c r="T648" i="5"/>
  <c r="T706" i="5"/>
  <c r="S706" i="5"/>
  <c r="S741" i="5"/>
  <c r="S1078" i="5"/>
  <c r="T1078" i="5"/>
  <c r="R1094" i="5"/>
  <c r="G1166" i="5"/>
  <c r="I1166" i="5"/>
  <c r="S1195" i="5"/>
  <c r="T1195" i="5"/>
  <c r="S1466" i="5"/>
  <c r="T1466" i="5"/>
  <c r="S1514" i="5"/>
  <c r="T1514" i="5"/>
  <c r="T1642" i="5"/>
  <c r="S1642" i="5"/>
  <c r="F2469" i="5"/>
  <c r="R2469" i="5"/>
  <c r="J2469" i="5"/>
  <c r="G2469" i="5"/>
  <c r="I2469" i="5"/>
  <c r="H2273" i="5"/>
  <c r="R2273" i="5"/>
  <c r="F2273" i="5"/>
  <c r="G2273" i="5"/>
  <c r="J2273" i="5"/>
  <c r="I2273" i="5"/>
  <c r="S140" i="5"/>
  <c r="T191" i="5"/>
  <c r="T239" i="5"/>
  <c r="S239" i="5"/>
  <c r="H293" i="5"/>
  <c r="J293" i="5"/>
  <c r="R293" i="5"/>
  <c r="F293" i="5"/>
  <c r="T312" i="5"/>
  <c r="S312" i="5"/>
  <c r="S367" i="5"/>
  <c r="T367" i="5"/>
  <c r="T422" i="5"/>
  <c r="S422" i="5"/>
  <c r="S515" i="5"/>
  <c r="R565" i="5"/>
  <c r="F565" i="5"/>
  <c r="G565" i="5"/>
  <c r="I565" i="5"/>
  <c r="S677" i="5"/>
  <c r="T677" i="5"/>
  <c r="S747" i="5"/>
  <c r="T747" i="5"/>
  <c r="T780" i="5"/>
  <c r="S780" i="5"/>
  <c r="T806" i="5"/>
  <c r="S806" i="5"/>
  <c r="T840" i="5"/>
  <c r="S840" i="5"/>
  <c r="S1014" i="5"/>
  <c r="S1072" i="5"/>
  <c r="T1072" i="5"/>
  <c r="T1110" i="5"/>
  <c r="S1110" i="5"/>
  <c r="R1145" i="5"/>
  <c r="G1145" i="5"/>
  <c r="H1145" i="5"/>
  <c r="F1145" i="5"/>
  <c r="R1150" i="5"/>
  <c r="I1150" i="5"/>
  <c r="H1150" i="5"/>
  <c r="G1150" i="5"/>
  <c r="J1150" i="5"/>
  <c r="G1230" i="5"/>
  <c r="H1230" i="5"/>
  <c r="I1230" i="5"/>
  <c r="J1230" i="5"/>
  <c r="T1283" i="5"/>
  <c r="G1390" i="5"/>
  <c r="I1390" i="5"/>
  <c r="F1390" i="5"/>
  <c r="I1565" i="5"/>
  <c r="R1565" i="5"/>
  <c r="S1604" i="5"/>
  <c r="T1604" i="5"/>
  <c r="T1655" i="5"/>
  <c r="S1655" i="5"/>
  <c r="T1700" i="5"/>
  <c r="S1700" i="5"/>
  <c r="H1796" i="5"/>
  <c r="G1796" i="5"/>
  <c r="S1814" i="5"/>
  <c r="T1814" i="5"/>
  <c r="G75" i="5"/>
  <c r="J75" i="5"/>
  <c r="F75" i="5"/>
  <c r="H75" i="5"/>
  <c r="I75" i="5"/>
  <c r="T146" i="5"/>
  <c r="T204" i="5"/>
  <c r="R361" i="5"/>
  <c r="F133" i="5"/>
  <c r="T515" i="5"/>
  <c r="R733" i="5"/>
  <c r="G701" i="5"/>
  <c r="J820" i="5"/>
  <c r="I820" i="5"/>
  <c r="H820" i="5"/>
  <c r="G820" i="5"/>
  <c r="R820" i="5"/>
  <c r="S925" i="5"/>
  <c r="T925" i="5"/>
  <c r="T976" i="5"/>
  <c r="S976" i="5"/>
  <c r="S1008" i="5"/>
  <c r="T1008" i="5"/>
  <c r="H1033" i="5"/>
  <c r="I1033" i="5"/>
  <c r="F1033" i="5"/>
  <c r="J1033" i="5"/>
  <c r="G1033" i="5"/>
  <c r="R1033" i="5"/>
  <c r="J1084" i="5"/>
  <c r="F1084" i="5"/>
  <c r="H1084" i="5"/>
  <c r="I1084" i="5"/>
  <c r="S1223" i="5"/>
  <c r="T1223" i="5"/>
  <c r="S1490" i="5"/>
  <c r="T1490" i="5"/>
  <c r="T1871" i="5"/>
  <c r="S1871" i="5"/>
  <c r="F1949" i="5"/>
  <c r="G1949" i="5"/>
  <c r="I1949" i="5"/>
  <c r="S2454" i="5"/>
  <c r="F2333" i="5"/>
  <c r="R2333" i="5"/>
  <c r="I2426" i="5"/>
  <c r="G2131" i="5"/>
  <c r="F530" i="5"/>
  <c r="H530" i="5"/>
  <c r="H1466" i="5"/>
  <c r="J687" i="5"/>
  <c r="G2019" i="5"/>
  <c r="J1611" i="5"/>
  <c r="F1002" i="5"/>
  <c r="G434" i="5"/>
  <c r="I2333" i="5"/>
  <c r="F1466" i="5"/>
  <c r="F187" i="5"/>
  <c r="T2350"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J196" i="5"/>
  <c r="G174" i="5"/>
  <c r="F174" i="5"/>
  <c r="R174" i="5"/>
  <c r="G132" i="5"/>
  <c r="R132" i="5"/>
  <c r="H132" i="5"/>
  <c r="G68" i="5"/>
  <c r="I68" i="5"/>
  <c r="G46" i="5"/>
  <c r="F46" i="5"/>
  <c r="I46" i="5"/>
  <c r="G30" i="5"/>
  <c r="I30" i="5"/>
  <c r="J30" i="5"/>
  <c r="G2277" i="5"/>
  <c r="R2277" i="5"/>
  <c r="R2403" i="5"/>
  <c r="G1899" i="5"/>
  <c r="F397" i="5"/>
  <c r="F2077" i="5"/>
  <c r="G2077" i="5"/>
  <c r="S109" i="5"/>
  <c r="S141" i="5"/>
  <c r="T141" i="5"/>
  <c r="T147" i="5"/>
  <c r="S147" i="5"/>
  <c r="S198" i="5"/>
  <c r="T211" i="5"/>
  <c r="S211" i="5"/>
  <c r="S240" i="5"/>
  <c r="T246" i="5"/>
  <c r="S253" i="5"/>
  <c r="T253" i="5"/>
  <c r="T261" i="5"/>
  <c r="S261" i="5"/>
  <c r="S300" i="5"/>
  <c r="T300" i="5"/>
  <c r="T320" i="5"/>
  <c r="S320" i="5"/>
  <c r="S328" i="5"/>
  <c r="T368" i="5"/>
  <c r="S368" i="5"/>
  <c r="S373" i="5"/>
  <c r="T373" i="5"/>
  <c r="G441" i="5"/>
  <c r="I441" i="5"/>
  <c r="S447" i="5"/>
  <c r="T447" i="5"/>
  <c r="S496" i="5"/>
  <c r="T496" i="5"/>
  <c r="T502" i="5"/>
  <c r="S596" i="5"/>
  <c r="T596" i="5"/>
  <c r="G601" i="5"/>
  <c r="R601" i="5"/>
  <c r="S672" i="5"/>
  <c r="T678" i="5"/>
  <c r="S695" i="5"/>
  <c r="T695" i="5"/>
  <c r="S814" i="5"/>
  <c r="T912" i="5"/>
  <c r="T926" i="5"/>
  <c r="T932" i="5"/>
  <c r="S951" i="5"/>
  <c r="T951" i="5"/>
  <c r="F989" i="5"/>
  <c r="G989" i="5"/>
  <c r="J989" i="5"/>
  <c r="I989" i="5"/>
  <c r="T1002" i="5"/>
  <c r="S1002" i="5"/>
  <c r="T1047" i="5"/>
  <c r="S1047" i="5"/>
  <c r="J1053" i="5"/>
  <c r="G1053" i="5"/>
  <c r="S1060" i="5"/>
  <c r="T1060" i="5"/>
  <c r="S1095" i="5"/>
  <c r="T1095" i="5"/>
  <c r="G1126" i="5"/>
  <c r="R1126" i="5"/>
  <c r="H1126" i="5"/>
  <c r="F1141" i="5"/>
  <c r="J1156" i="5"/>
  <c r="I1156" i="5"/>
  <c r="G1156" i="5"/>
  <c r="T1167" i="5"/>
  <c r="S1167" i="5"/>
  <c r="R1174" i="5"/>
  <c r="G1174" i="5"/>
  <c r="T1253" i="5"/>
  <c r="S1253" i="5"/>
  <c r="T1296" i="5"/>
  <c r="T1319" i="5"/>
  <c r="S1319" i="5"/>
  <c r="T1325" i="5"/>
  <c r="T1331" i="5"/>
  <c r="S1331" i="5"/>
  <c r="J1342" i="5"/>
  <c r="G1342" i="5"/>
  <c r="R1342" i="5"/>
  <c r="T1348" i="5"/>
  <c r="S1366" i="5"/>
  <c r="T1391" i="5"/>
  <c r="H1406" i="5"/>
  <c r="J1406" i="5"/>
  <c r="R1406" i="5"/>
  <c r="T1467" i="5"/>
  <c r="S1467" i="5"/>
  <c r="F1865" i="5"/>
  <c r="I1865" i="5"/>
  <c r="T2175" i="5"/>
  <c r="S2175" i="5"/>
  <c r="S2244" i="5"/>
  <c r="T2244" i="5"/>
  <c r="T2430" i="5"/>
  <c r="S2430" i="5"/>
  <c r="H1875" i="5"/>
  <c r="H2263" i="5"/>
  <c r="S2382" i="5"/>
  <c r="J2333" i="5"/>
  <c r="F1050" i="5"/>
  <c r="R1875" i="5"/>
  <c r="G127" i="5"/>
  <c r="T2494" i="5"/>
  <c r="T2382" i="5"/>
  <c r="H642" i="5"/>
  <c r="R2289" i="5"/>
  <c r="H1275" i="5"/>
  <c r="S246" i="5"/>
  <c r="I587" i="5"/>
  <c r="S2077" i="5"/>
  <c r="J2278" i="5"/>
  <c r="H933" i="5"/>
  <c r="H825" i="5"/>
  <c r="F825" i="5"/>
  <c r="G497" i="5"/>
  <c r="H497" i="5"/>
  <c r="R497" i="5"/>
  <c r="J497" i="5"/>
  <c r="G313" i="5"/>
  <c r="H313" i="5"/>
  <c r="H353" i="5"/>
  <c r="R353" i="5"/>
  <c r="H2381" i="5"/>
  <c r="F2381" i="5"/>
  <c r="R2381" i="5"/>
  <c r="J2381" i="5"/>
  <c r="G2381" i="5"/>
  <c r="T964" i="5"/>
  <c r="S2116" i="5"/>
  <c r="T2327" i="5"/>
  <c r="S2327" i="5"/>
  <c r="T2390" i="5"/>
  <c r="S2390" i="5"/>
  <c r="S2422" i="5"/>
  <c r="T2422" i="5"/>
  <c r="R242" i="5"/>
  <c r="S2494" i="5"/>
  <c r="F642" i="5"/>
  <c r="J1050" i="5"/>
  <c r="I1899" i="5"/>
  <c r="H2365" i="5"/>
  <c r="J2365" i="5"/>
  <c r="J2289" i="5"/>
  <c r="H2388" i="5"/>
  <c r="T2077" i="5"/>
  <c r="H1022" i="5"/>
  <c r="I1022" i="5"/>
  <c r="R1022" i="5"/>
  <c r="F980" i="5"/>
  <c r="R980" i="5"/>
  <c r="H980" i="5"/>
  <c r="I526" i="5"/>
  <c r="G1709" i="5"/>
  <c r="T1231" i="5"/>
  <c r="H1774" i="5"/>
  <c r="F1774" i="5"/>
  <c r="T2237" i="5"/>
  <c r="S2237" i="5"/>
  <c r="H2403" i="5"/>
  <c r="G2403" i="5"/>
  <c r="G2333" i="5"/>
  <c r="G530" i="5"/>
  <c r="H1865" i="5"/>
  <c r="S2168" i="5"/>
  <c r="J279" i="5"/>
  <c r="R474" i="5"/>
  <c r="J2403" i="5"/>
  <c r="G1275" i="5"/>
  <c r="T198" i="5"/>
  <c r="G1875" i="5"/>
  <c r="F1437" i="5"/>
  <c r="R1437" i="5"/>
  <c r="H409" i="5"/>
  <c r="G409" i="5"/>
  <c r="I2019" i="5"/>
  <c r="H2019" i="5"/>
  <c r="R1466" i="5"/>
  <c r="I1466" i="5"/>
  <c r="F755" i="5"/>
  <c r="H755" i="5"/>
  <c r="I755" i="5"/>
  <c r="R434" i="5"/>
  <c r="I434" i="5"/>
  <c r="H434" i="5"/>
  <c r="F434" i="5"/>
  <c r="T2168" i="5"/>
  <c r="I2289" i="5"/>
  <c r="T2454" i="5"/>
  <c r="H2045" i="5"/>
  <c r="I2045" i="5"/>
  <c r="G2045" i="5"/>
  <c r="R2045" i="5"/>
  <c r="G2069" i="5"/>
  <c r="F2069" i="5"/>
  <c r="H1668" i="5"/>
  <c r="J737" i="5"/>
  <c r="G2419" i="5"/>
  <c r="I1004" i="5"/>
  <c r="F286" i="5"/>
  <c r="J1622" i="5"/>
  <c r="R705" i="5"/>
  <c r="I942" i="5"/>
  <c r="J705" i="5"/>
  <c r="H286" i="5"/>
  <c r="J2419" i="5"/>
  <c r="R2366" i="5"/>
  <c r="H2366" i="5"/>
  <c r="F1668" i="5"/>
  <c r="G348" i="5"/>
  <c r="H705" i="5"/>
  <c r="H1004" i="5"/>
  <c r="I286" i="5"/>
  <c r="R1558" i="5"/>
  <c r="R942" i="5"/>
  <c r="G705" i="5"/>
  <c r="I1668" i="5"/>
  <c r="H942" i="5"/>
  <c r="I414" i="5"/>
  <c r="F948" i="5"/>
  <c r="G942" i="5"/>
  <c r="F705" i="5"/>
  <c r="I1465" i="5"/>
  <c r="J1004" i="5"/>
  <c r="F1046" i="5"/>
  <c r="J2413" i="5"/>
  <c r="I2366" i="5"/>
  <c r="H1558" i="5"/>
  <c r="J673" i="5"/>
  <c r="F1004" i="5"/>
  <c r="F1558" i="5"/>
  <c r="H630" i="5"/>
  <c r="J1269" i="5"/>
  <c r="J942" i="5"/>
  <c r="G1558" i="5"/>
  <c r="H590" i="5"/>
  <c r="R2193" i="5"/>
  <c r="I29" i="5"/>
  <c r="B12" i="3"/>
  <c r="H1300" i="5"/>
  <c r="F1564" i="5"/>
  <c r="F2177" i="5"/>
  <c r="H2193" i="5"/>
  <c r="G948" i="5"/>
  <c r="I1628" i="5"/>
  <c r="R1109" i="5"/>
  <c r="R270" i="5"/>
  <c r="G270" i="5"/>
  <c r="S318" i="5"/>
  <c r="G2062" i="5"/>
  <c r="F2062" i="5"/>
  <c r="I2062" i="5"/>
  <c r="R2486" i="5"/>
  <c r="F405" i="5"/>
  <c r="F1325" i="5"/>
  <c r="I766" i="5"/>
  <c r="H62" i="5"/>
  <c r="J126" i="5"/>
  <c r="I1225" i="5"/>
  <c r="G1465" i="5"/>
  <c r="H2277" i="5"/>
  <c r="R2177" i="5"/>
  <c r="F2158" i="5"/>
  <c r="H1662" i="5"/>
  <c r="G1261" i="5"/>
  <c r="F1662" i="5"/>
  <c r="H1628" i="5"/>
  <c r="F1465" i="5"/>
  <c r="H2177" i="5"/>
  <c r="G1900" i="5"/>
  <c r="F1900" i="5"/>
  <c r="I1469" i="5"/>
  <c r="J1662" i="5"/>
  <c r="F1806" i="5"/>
  <c r="R1465" i="5"/>
  <c r="I2193" i="5"/>
  <c r="H1806" i="5"/>
  <c r="F270" i="5"/>
  <c r="R1606" i="5"/>
  <c r="G2413" i="5"/>
  <c r="H1293" i="5"/>
  <c r="G2372" i="5"/>
  <c r="I1806" i="5"/>
  <c r="J1502" i="5"/>
  <c r="H1465" i="5"/>
  <c r="R1900" i="5"/>
  <c r="J1900" i="5"/>
  <c r="J1606" i="5"/>
  <c r="F2413" i="5"/>
  <c r="I1662" i="5"/>
  <c r="H270" i="5"/>
  <c r="R2413" i="5"/>
  <c r="G1564" i="5"/>
  <c r="G1542" i="5"/>
  <c r="T1558" i="5"/>
  <c r="J1806" i="5"/>
  <c r="R854" i="5"/>
  <c r="J766" i="5"/>
  <c r="J190" i="5"/>
  <c r="R460" i="5"/>
  <c r="R26" i="5"/>
  <c r="G2193" i="5"/>
  <c r="F2277" i="5"/>
  <c r="F497" i="5"/>
  <c r="J2177" i="5"/>
  <c r="J2193" i="5"/>
  <c r="J353" i="5"/>
  <c r="I1900" i="5"/>
  <c r="R1564"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77" i="5"/>
  <c r="J2369" i="5"/>
  <c r="H2369" i="5"/>
  <c r="I2369" i="5"/>
  <c r="G2369" i="5"/>
  <c r="F2369" i="5"/>
  <c r="R2201" i="5"/>
  <c r="J2201" i="5"/>
  <c r="F2201" i="5"/>
  <c r="I469" i="5"/>
  <c r="R574" i="5"/>
  <c r="J1501" i="5"/>
  <c r="G117" i="5"/>
  <c r="F229" i="5"/>
  <c r="I1892" i="5"/>
  <c r="G164" i="5"/>
  <c r="J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830" i="5"/>
  <c r="H1501" i="5"/>
  <c r="G918" i="5"/>
  <c r="R918" i="5"/>
  <c r="I860" i="5"/>
  <c r="G860" i="5"/>
  <c r="F860" i="5"/>
  <c r="J860" i="5"/>
  <c r="I237" i="5"/>
  <c r="J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T1350" i="5"/>
  <c r="T1310" i="5"/>
  <c r="J1102" i="5"/>
  <c r="T1280" i="5"/>
  <c r="T947" i="5"/>
  <c r="T1143" i="5"/>
  <c r="I1017" i="5"/>
  <c r="F836" i="5"/>
  <c r="T954" i="5"/>
  <c r="S901" i="5"/>
  <c r="F1645" i="5"/>
  <c r="J1017" i="5"/>
  <c r="S1470" i="5"/>
  <c r="G1102" i="5"/>
  <c r="S1170" i="5"/>
  <c r="G726" i="5"/>
  <c r="I836" i="5"/>
  <c r="H1017" i="5"/>
  <c r="J836" i="5"/>
  <c r="T850" i="5"/>
  <c r="T1005" i="5"/>
  <c r="T1075" i="5"/>
  <c r="S797" i="5"/>
  <c r="T901" i="5"/>
  <c r="G1081" i="5"/>
  <c r="T1373" i="5"/>
  <c r="T1274" i="5"/>
  <c r="R1382" i="5"/>
  <c r="S1298" i="5"/>
  <c r="S1234" i="5"/>
  <c r="S1403" i="5"/>
  <c r="H1086" i="5"/>
  <c r="T1248" i="5"/>
  <c r="S1280" i="5"/>
  <c r="S1220" i="5"/>
  <c r="T934" i="5"/>
  <c r="T1069" i="5"/>
  <c r="S1005" i="5"/>
  <c r="G609" i="5"/>
  <c r="S2034" i="5"/>
  <c r="T1658" i="5"/>
  <c r="S1594" i="5"/>
  <c r="S1158" i="5"/>
  <c r="F1910" i="5"/>
  <c r="T1462" i="5"/>
  <c r="S1524" i="5"/>
  <c r="G1086" i="5"/>
  <c r="J1377" i="5"/>
  <c r="T1333" i="5"/>
  <c r="S1427" i="5"/>
  <c r="R1086" i="5"/>
  <c r="T907" i="5"/>
  <c r="T823" i="5"/>
  <c r="T1123" i="5"/>
  <c r="I1049" i="5"/>
  <c r="S1069" i="5"/>
  <c r="I726" i="5"/>
  <c r="T1043" i="5"/>
  <c r="T604" i="5"/>
  <c r="F537" i="5"/>
  <c r="J1910" i="5"/>
  <c r="R1377" i="5"/>
  <c r="S1455" i="5"/>
  <c r="S1333" i="5"/>
  <c r="S1213" i="5"/>
  <c r="I1081" i="5"/>
  <c r="H1049" i="5"/>
  <c r="T797" i="5"/>
  <c r="J1677" i="5"/>
  <c r="T1255" i="5"/>
  <c r="F1382" i="5"/>
  <c r="S1652" i="5"/>
  <c r="R1857" i="5"/>
  <c r="S1357" i="5"/>
  <c r="T1206" i="5"/>
  <c r="T1363" i="5"/>
  <c r="R1017" i="5"/>
  <c r="T1304" i="5"/>
  <c r="T1184" i="5"/>
  <c r="G1857" i="5"/>
  <c r="R1081" i="5"/>
  <c r="J913" i="5"/>
  <c r="J2411" i="5"/>
  <c r="G2411" i="5"/>
  <c r="H1526" i="5"/>
  <c r="R988" i="5"/>
  <c r="J1225" i="5"/>
  <c r="R785" i="5"/>
  <c r="F539" i="5"/>
  <c r="S2453" i="5"/>
  <c r="J1052" i="5"/>
  <c r="J1013" i="5"/>
  <c r="I36" i="5"/>
  <c r="I140" i="5"/>
  <c r="F204" i="5"/>
  <c r="F918" i="5"/>
  <c r="G1321" i="5"/>
  <c r="H118" i="5"/>
  <c r="R182" i="5"/>
  <c r="F2489" i="5"/>
  <c r="I2181" i="5"/>
  <c r="G1590" i="5"/>
  <c r="J988" i="5"/>
  <c r="J1289" i="5"/>
  <c r="T1114" i="5"/>
  <c r="S1251" i="5"/>
  <c r="S1215" i="5"/>
  <c r="S1616" i="5"/>
  <c r="S647" i="5"/>
  <c r="F262" i="5"/>
  <c r="I2411" i="5"/>
  <c r="R262" i="5"/>
  <c r="G2433" i="5"/>
  <c r="H558" i="5"/>
  <c r="F1462" i="5"/>
  <c r="G1462" i="5"/>
  <c r="T1026" i="5"/>
  <c r="T1215" i="5"/>
  <c r="T1616" i="5"/>
  <c r="T2453" i="5"/>
  <c r="T2397" i="5"/>
  <c r="S2310" i="5"/>
  <c r="G1619" i="5"/>
  <c r="J204" i="5"/>
  <c r="J918" i="5"/>
  <c r="R118" i="5"/>
  <c r="F182" i="5"/>
  <c r="J1257" i="5"/>
  <c r="R477" i="5"/>
  <c r="H2436" i="5"/>
  <c r="J2428" i="5"/>
  <c r="F1081" i="5"/>
  <c r="S934" i="5"/>
  <c r="J537" i="5"/>
  <c r="F1590" i="5"/>
  <c r="G390" i="5"/>
  <c r="R1482" i="5"/>
  <c r="H1270" i="5"/>
  <c r="I204" i="5"/>
  <c r="R1548" i="5"/>
  <c r="J118" i="5"/>
  <c r="J1321" i="5"/>
  <c r="F988" i="5"/>
  <c r="G1509" i="5"/>
  <c r="I2252" i="5"/>
  <c r="H2373" i="5"/>
  <c r="G901" i="5"/>
  <c r="I2433" i="5"/>
  <c r="I1678" i="5"/>
  <c r="I1462" i="5"/>
  <c r="F2433" i="5"/>
  <c r="S184" i="5"/>
  <c r="R1462" i="5"/>
  <c r="F1300" i="5"/>
  <c r="T924" i="5"/>
  <c r="S1773" i="5"/>
  <c r="T2310" i="5"/>
  <c r="J262" i="5"/>
  <c r="H2411" i="5"/>
  <c r="J1462" i="5"/>
  <c r="I1321" i="5"/>
  <c r="I1300" i="5"/>
  <c r="T1520" i="5"/>
  <c r="H36" i="5"/>
  <c r="R1509" i="5"/>
  <c r="G1433" i="5"/>
  <c r="J2489" i="5"/>
  <c r="I1709" i="5"/>
  <c r="J1709" i="5"/>
  <c r="S960" i="5"/>
  <c r="H2438" i="5"/>
  <c r="R36" i="5"/>
  <c r="I918" i="5"/>
  <c r="J510" i="5"/>
  <c r="H1509" i="5"/>
  <c r="J1433" i="5"/>
  <c r="I558" i="5"/>
  <c r="T120" i="5"/>
  <c r="R1590" i="5"/>
  <c r="R558" i="5"/>
  <c r="H1462" i="5"/>
  <c r="H1717" i="5"/>
  <c r="R1300" i="5"/>
  <c r="I1052" i="5"/>
  <c r="J2433" i="5"/>
  <c r="I1590" i="5"/>
  <c r="H988" i="5"/>
  <c r="I988" i="5"/>
  <c r="J1109" i="5"/>
  <c r="F1374" i="5"/>
  <c r="G1300" i="5"/>
  <c r="T1130" i="5"/>
  <c r="T758" i="5"/>
  <c r="F145" i="5"/>
  <c r="F36" i="5"/>
  <c r="R140" i="5"/>
  <c r="H918" i="5"/>
  <c r="F1853" i="5"/>
  <c r="I1433" i="5"/>
  <c r="T867" i="5"/>
  <c r="J558" i="5"/>
  <c r="G558" i="5"/>
  <c r="H262" i="5"/>
  <c r="J2298" i="5"/>
  <c r="F2373" i="5"/>
  <c r="R20" i="5"/>
  <c r="J36" i="5"/>
  <c r="F140" i="5"/>
  <c r="F241" i="5"/>
  <c r="F2121" i="5"/>
  <c r="J2252" i="5"/>
  <c r="J2030" i="5"/>
  <c r="I2030" i="5"/>
  <c r="G2030" i="5"/>
  <c r="R325" i="5"/>
  <c r="G325" i="5"/>
  <c r="I325" i="5"/>
  <c r="J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J358" i="5"/>
  <c r="I358" i="5"/>
  <c r="R358" i="5"/>
  <c r="I294" i="5"/>
  <c r="J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T152" i="5"/>
  <c r="G805" i="5"/>
  <c r="S694" i="5"/>
  <c r="I1177" i="5"/>
  <c r="J445" i="5"/>
  <c r="R2253" i="5"/>
  <c r="S1648" i="5"/>
  <c r="F132" i="5"/>
  <c r="I196" i="5"/>
  <c r="J174" i="5"/>
  <c r="I1209" i="5"/>
  <c r="R313" i="5"/>
  <c r="H1165" i="5"/>
  <c r="R1481" i="5"/>
  <c r="H2105" i="5"/>
  <c r="R837" i="5"/>
  <c r="T692" i="5"/>
  <c r="H617" i="5"/>
  <c r="R1209" i="5"/>
  <c r="R430" i="5"/>
  <c r="F1481" i="5"/>
  <c r="T1648" i="5"/>
  <c r="T526" i="5"/>
  <c r="J132" i="5"/>
  <c r="H30" i="5"/>
  <c r="H110" i="5"/>
  <c r="H1209" i="5"/>
  <c r="J1177" i="5"/>
  <c r="J313" i="5"/>
  <c r="J2241" i="5"/>
  <c r="H2092" i="5"/>
  <c r="R1641" i="5"/>
  <c r="I433" i="5"/>
  <c r="T820" i="5"/>
  <c r="G1209" i="5"/>
  <c r="F1273" i="5"/>
  <c r="I1481" i="5"/>
  <c r="J53" i="5"/>
  <c r="J837" i="5"/>
  <c r="T24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T680" i="5"/>
  <c r="J68" i="5"/>
  <c r="T68" i="5"/>
  <c r="F196" i="5"/>
  <c r="J46" i="5"/>
  <c r="H174" i="5"/>
  <c r="H2241" i="5"/>
  <c r="R1165" i="5"/>
  <c r="F353" i="5"/>
  <c r="R2261" i="5"/>
  <c r="I353" i="5"/>
  <c r="F2092" i="5"/>
  <c r="D18" i="6"/>
  <c r="J2310" i="5"/>
  <c r="G2310" i="5"/>
  <c r="T576" i="5"/>
  <c r="S962" i="5"/>
  <c r="T962" i="5"/>
  <c r="T1007" i="5"/>
  <c r="S1007" i="5"/>
  <c r="R1013" i="5"/>
  <c r="G1013" i="5"/>
  <c r="S1071" i="5"/>
  <c r="T1071" i="5"/>
  <c r="R1077" i="5"/>
  <c r="I1077" i="5"/>
  <c r="H1109" i="5"/>
  <c r="G1109" i="5"/>
  <c r="T1150" i="5"/>
  <c r="S1187" i="5"/>
  <c r="R1270" i="5"/>
  <c r="J1270" i="5"/>
  <c r="T1458" i="5"/>
  <c r="S1458" i="5"/>
  <c r="S1526" i="5"/>
  <c r="T1526" i="5"/>
  <c r="H1545" i="5"/>
  <c r="F1545" i="5"/>
  <c r="J1545" i="5"/>
  <c r="T1590" i="5"/>
  <c r="S1654" i="5"/>
  <c r="T1654" i="5"/>
  <c r="T1699" i="5"/>
  <c r="S1699" i="5"/>
  <c r="T1733" i="5"/>
  <c r="S1733" i="5"/>
  <c r="S1902" i="5"/>
  <c r="T1908" i="5"/>
  <c r="H1917" i="5"/>
  <c r="R1917" i="5"/>
  <c r="J1917" i="5"/>
  <c r="T1949" i="5"/>
  <c r="T1974" i="5"/>
  <c r="T2167" i="5"/>
  <c r="S2167" i="5"/>
  <c r="S2174" i="5"/>
  <c r="J2180" i="5"/>
  <c r="H2180" i="5"/>
  <c r="T2194" i="5"/>
  <c r="S2194" i="5"/>
  <c r="S2222" i="5"/>
  <c r="T2243" i="5"/>
  <c r="T2251" i="5"/>
  <c r="S2251" i="5"/>
  <c r="T2267" i="5"/>
  <c r="T2296" i="5"/>
  <c r="T2373" i="5"/>
  <c r="S2373" i="5"/>
  <c r="S2429" i="5"/>
  <c r="T2445" i="5"/>
  <c r="T2469" i="5"/>
  <c r="R403" i="5"/>
  <c r="F403" i="5"/>
  <c r="I322" i="5"/>
  <c r="R322" i="5"/>
  <c r="G622" i="5"/>
  <c r="R622" i="5"/>
  <c r="I622" i="5"/>
  <c r="H622" i="5"/>
  <c r="J622" i="5"/>
  <c r="F622" i="5"/>
  <c r="I2293" i="5"/>
  <c r="H2197" i="5"/>
  <c r="J2197" i="5"/>
  <c r="H2188" i="5"/>
  <c r="R2188" i="5"/>
  <c r="T165" i="5"/>
  <c r="R2050" i="5"/>
  <c r="I805" i="5"/>
  <c r="T694" i="5"/>
  <c r="S534" i="5"/>
  <c r="R433" i="5"/>
  <c r="H427" i="5"/>
  <c r="T101" i="5"/>
  <c r="R981" i="5"/>
  <c r="I1660" i="5"/>
  <c r="J1077" i="5"/>
  <c r="F1013" i="5"/>
  <c r="H1013" i="5"/>
  <c r="S1590" i="5"/>
  <c r="T1584" i="5"/>
  <c r="J1609" i="5"/>
  <c r="G790" i="5"/>
  <c r="H790" i="5"/>
  <c r="J790" i="5"/>
  <c r="R741" i="5"/>
  <c r="H741" i="5"/>
  <c r="R709" i="5"/>
  <c r="J677" i="5"/>
  <c r="F677" i="5"/>
  <c r="R452" i="5"/>
  <c r="J452" i="5"/>
  <c r="I452" i="5"/>
  <c r="F452" i="5"/>
  <c r="H452" i="5"/>
  <c r="R236" i="5"/>
  <c r="J236" i="5"/>
  <c r="I236" i="5"/>
  <c r="F236" i="5"/>
  <c r="H236" i="5"/>
  <c r="J2225" i="5"/>
  <c r="R2225" i="5"/>
  <c r="G2225" i="5"/>
  <c r="T266" i="5"/>
  <c r="S266" i="5"/>
  <c r="S165" i="5"/>
  <c r="S392" i="5"/>
  <c r="J1060" i="5"/>
  <c r="G2050" i="5"/>
  <c r="G405" i="5"/>
  <c r="I2310" i="5"/>
  <c r="I2050" i="5"/>
  <c r="R805" i="5"/>
  <c r="T1020" i="5"/>
  <c r="G617" i="5"/>
  <c r="S612" i="5"/>
  <c r="J433" i="5"/>
  <c r="R427" i="5"/>
  <c r="S101" i="5"/>
  <c r="H981" i="5"/>
  <c r="R1301" i="5"/>
  <c r="H1749" i="5"/>
  <c r="F1077" i="5"/>
  <c r="G2180" i="5"/>
  <c r="T2051" i="5"/>
  <c r="G1861" i="5"/>
  <c r="R1861" i="5"/>
  <c r="H1861" i="5"/>
  <c r="F1861" i="5"/>
  <c r="T158" i="5"/>
  <c r="S158" i="5"/>
  <c r="S120" i="5"/>
  <c r="I1269" i="5"/>
  <c r="J2370" i="5"/>
  <c r="H2370" i="5"/>
  <c r="F2310" i="5"/>
  <c r="H2050" i="5"/>
  <c r="H2310" i="5"/>
  <c r="R617" i="5"/>
  <c r="G433" i="5"/>
  <c r="S421" i="5"/>
  <c r="J981" i="5"/>
  <c r="T1039" i="5"/>
  <c r="J1205" i="5"/>
  <c r="R445" i="5"/>
  <c r="G1749" i="5"/>
  <c r="J1749" i="5"/>
  <c r="S942" i="5"/>
  <c r="G949" i="5"/>
  <c r="F2225" i="5"/>
  <c r="J1985" i="5"/>
  <c r="I2017" i="5"/>
  <c r="G1918" i="5"/>
  <c r="H1918" i="5"/>
  <c r="I1485" i="5"/>
  <c r="R1485" i="5"/>
  <c r="G1485" i="5"/>
  <c r="G1473" i="5"/>
  <c r="R1473" i="5"/>
  <c r="F1473" i="5"/>
  <c r="T392" i="5"/>
  <c r="T215" i="5"/>
  <c r="F2050" i="5"/>
  <c r="J805" i="5"/>
  <c r="S107" i="5"/>
  <c r="F433" i="5"/>
  <c r="S279" i="5"/>
  <c r="S576" i="5"/>
  <c r="S94" i="5"/>
  <c r="G981" i="5"/>
  <c r="R145" i="5"/>
  <c r="J1660" i="5"/>
  <c r="F445" i="5"/>
  <c r="H225" i="5"/>
  <c r="F1660" i="5"/>
  <c r="R2197" i="5"/>
  <c r="S1974" i="5"/>
  <c r="T1954" i="5"/>
  <c r="H829" i="5"/>
  <c r="I829" i="5"/>
  <c r="J829" i="5"/>
  <c r="F829" i="5"/>
  <c r="G2370" i="5"/>
  <c r="H785" i="5"/>
  <c r="S812" i="5"/>
  <c r="S190" i="5"/>
  <c r="I617" i="5"/>
  <c r="J145" i="5"/>
  <c r="J1333" i="5"/>
  <c r="H1301" i="5"/>
  <c r="R1660" i="5"/>
  <c r="H1660" i="5"/>
  <c r="F1276" i="5"/>
  <c r="I2197" i="5"/>
  <c r="J1861" i="5"/>
  <c r="I2188" i="5"/>
  <c r="H356" i="5"/>
  <c r="J356" i="5"/>
  <c r="R268" i="5"/>
  <c r="G958" i="5"/>
  <c r="R958" i="5"/>
  <c r="I958" i="5"/>
  <c r="R908" i="5"/>
  <c r="H908" i="5"/>
  <c r="I513" i="5"/>
  <c r="G513" i="5"/>
  <c r="J513" i="5"/>
  <c r="F513" i="5"/>
  <c r="F1269" i="5"/>
  <c r="G785" i="5"/>
  <c r="H1269" i="5"/>
  <c r="I2370" i="5"/>
  <c r="R2310" i="5"/>
  <c r="F670" i="5"/>
  <c r="J785" i="5"/>
  <c r="T812" i="5"/>
  <c r="F617" i="5"/>
  <c r="S480" i="5"/>
  <c r="G427" i="5"/>
  <c r="G145" i="5"/>
  <c r="J1237" i="5"/>
  <c r="H1333" i="5"/>
  <c r="J2188" i="5"/>
  <c r="H1077" i="5"/>
  <c r="S1520" i="5"/>
  <c r="H1485" i="5"/>
  <c r="I2057" i="5"/>
  <c r="G1705" i="5"/>
  <c r="H1705" i="5"/>
  <c r="F785" i="5"/>
  <c r="T466" i="5"/>
  <c r="T372" i="5"/>
  <c r="T318" i="5"/>
  <c r="F2370" i="5"/>
  <c r="S152" i="5"/>
  <c r="H433" i="5"/>
  <c r="S924" i="5"/>
  <c r="F805" i="5"/>
  <c r="I427" i="5"/>
  <c r="S758" i="5"/>
  <c r="S820" i="5"/>
  <c r="F225" i="5"/>
  <c r="R1237" i="5"/>
  <c r="G2188" i="5"/>
  <c r="G1077" i="5"/>
  <c r="R949" i="5"/>
  <c r="F590" i="5"/>
  <c r="R590" i="5"/>
  <c r="I590" i="5"/>
  <c r="G797" i="5"/>
  <c r="H797" i="5"/>
  <c r="R797" i="5"/>
  <c r="J1702" i="5"/>
  <c r="J42" i="5"/>
  <c r="G721" i="5"/>
  <c r="H26" i="5"/>
  <c r="I885" i="5"/>
  <c r="H1709" i="5"/>
  <c r="F1509" i="5"/>
  <c r="H2489" i="5"/>
  <c r="R1497" i="5"/>
  <c r="J2181" i="5"/>
  <c r="R1433" i="5"/>
  <c r="R2252" i="5"/>
  <c r="G1017" i="5"/>
  <c r="J1081" i="5"/>
  <c r="S563" i="5"/>
  <c r="T844" i="5"/>
  <c r="S464" i="5"/>
  <c r="H1497" i="5"/>
  <c r="F1433" i="5"/>
  <c r="S511" i="5"/>
  <c r="T444" i="5"/>
  <c r="T376" i="5"/>
  <c r="F369" i="5"/>
  <c r="I42" i="5"/>
  <c r="H753" i="5"/>
  <c r="F26"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348" i="5"/>
  <c r="J689" i="5"/>
  <c r="I753" i="5"/>
  <c r="F885" i="5"/>
  <c r="J2373" i="5"/>
  <c r="F2428" i="5"/>
  <c r="H1869" i="5"/>
  <c r="R2373" i="5"/>
  <c r="F2005" i="5"/>
  <c r="S315" i="5"/>
  <c r="G369" i="5"/>
  <c r="T524"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T171" i="5"/>
  <c r="S171" i="5"/>
  <c r="S197" i="5"/>
  <c r="T197" i="5"/>
  <c r="T203" i="5"/>
  <c r="F209" i="5"/>
  <c r="J209" i="5"/>
  <c r="H209" i="5"/>
  <c r="I209" i="5"/>
  <c r="G209" i="5"/>
  <c r="I225" i="5"/>
  <c r="G225" i="5"/>
  <c r="J225" i="5"/>
  <c r="T245" i="5"/>
  <c r="T252" i="5"/>
  <c r="S252" i="5"/>
  <c r="S259" i="5"/>
  <c r="T311" i="5"/>
  <c r="T326" i="5"/>
  <c r="T379" i="5"/>
  <c r="S379" i="5"/>
  <c r="T386" i="5"/>
  <c r="S386" i="5"/>
  <c r="H405" i="5"/>
  <c r="J405" i="5"/>
  <c r="G445" i="5"/>
  <c r="H445" i="5"/>
  <c r="S453" i="5"/>
  <c r="T527" i="5"/>
  <c r="S527" i="5"/>
  <c r="R581" i="5"/>
  <c r="F581" i="5"/>
  <c r="H605" i="5"/>
  <c r="G605" i="5"/>
  <c r="J605" i="5"/>
  <c r="F605" i="5"/>
  <c r="R605" i="5"/>
  <c r="T623" i="5"/>
  <c r="S623" i="5"/>
  <c r="T653" i="5"/>
  <c r="S653" i="5"/>
  <c r="T688" i="5"/>
  <c r="T700" i="5"/>
  <c r="S700" i="5"/>
  <c r="S711" i="5"/>
  <c r="T711" i="5"/>
  <c r="T717" i="5"/>
  <c r="S717" i="5"/>
  <c r="T764"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J292" i="5"/>
  <c r="R292" i="5"/>
  <c r="H292" i="5"/>
  <c r="F685" i="5"/>
  <c r="H685" i="5"/>
  <c r="G2113" i="5"/>
  <c r="I2113" i="5"/>
  <c r="J2113" i="5"/>
  <c r="R2113" i="5"/>
  <c r="G846" i="5"/>
  <c r="R846" i="5"/>
  <c r="F846" i="5"/>
  <c r="G1276" i="5"/>
  <c r="J1564" i="5"/>
  <c r="R1628" i="5"/>
  <c r="T2357" i="5"/>
  <c r="T2259" i="5"/>
  <c r="S2365" i="5"/>
  <c r="S2215" i="5"/>
  <c r="T2333" i="5"/>
  <c r="T2341" i="5"/>
  <c r="S2005" i="5"/>
  <c r="T2236" i="5"/>
  <c r="T1890" i="5"/>
  <c r="S1954" i="5"/>
  <c r="I1985" i="5"/>
  <c r="T1968" i="5"/>
  <c r="G2017" i="5"/>
  <c r="S1120" i="5"/>
  <c r="F1628" i="5"/>
  <c r="T2303" i="5"/>
  <c r="I2180" i="5"/>
  <c r="T2202" i="5"/>
  <c r="S2333" i="5"/>
  <c r="T2037" i="5"/>
  <c r="S2341" i="5"/>
  <c r="S2070" i="5"/>
  <c r="T2012" i="5"/>
  <c r="S2236" i="5"/>
  <c r="S2012" i="5"/>
  <c r="S1924" i="5"/>
  <c r="S1890" i="5"/>
  <c r="G1985" i="5"/>
  <c r="R2081" i="5"/>
  <c r="G956" i="5"/>
  <c r="T1120" i="5"/>
  <c r="J1628" i="5"/>
  <c r="T2222" i="5"/>
  <c r="S2243" i="5"/>
  <c r="S2357" i="5"/>
  <c r="S2303" i="5"/>
  <c r="F2180" i="5"/>
  <c r="S2186" i="5"/>
  <c r="S2037" i="5"/>
  <c r="T1998" i="5"/>
  <c r="T1902" i="5"/>
  <c r="S1998" i="5"/>
  <c r="S1778" i="5"/>
  <c r="S1930" i="5"/>
  <c r="T2023" i="5"/>
  <c r="T1603" i="5"/>
  <c r="T2044" i="5"/>
  <c r="R956" i="5"/>
  <c r="S1150" i="5"/>
  <c r="H1542" i="5"/>
  <c r="S2267" i="5"/>
  <c r="T2186" i="5"/>
  <c r="F1917" i="5"/>
  <c r="T1930" i="5"/>
  <c r="F1985" i="5"/>
  <c r="S1968" i="5"/>
  <c r="T1395" i="5"/>
  <c r="R2057" i="5"/>
  <c r="T1187" i="5"/>
  <c r="H1564" i="5"/>
  <c r="R1542" i="5"/>
  <c r="S2259" i="5"/>
  <c r="T2174" i="5"/>
  <c r="T2349" i="5"/>
  <c r="S2202" i="5"/>
  <c r="S2051" i="5"/>
  <c r="S1908" i="5"/>
  <c r="H1985" i="5"/>
  <c r="T1896" i="5"/>
  <c r="S1896" i="5"/>
  <c r="F1542" i="5"/>
  <c r="T2095" i="5"/>
  <c r="S1949" i="5"/>
  <c r="S1979" i="5"/>
  <c r="T2229" i="5"/>
  <c r="F1270" i="5"/>
  <c r="R283" i="5"/>
  <c r="I818" i="5"/>
  <c r="J655" i="5"/>
  <c r="R2438" i="5"/>
  <c r="F1989" i="5"/>
  <c r="I876" i="5"/>
  <c r="H876" i="5"/>
  <c r="G293" i="5"/>
  <c r="I293" i="5"/>
  <c r="T327" i="5"/>
  <c r="S327" i="5"/>
  <c r="T341" i="5"/>
  <c r="S341" i="5"/>
  <c r="T548" i="5"/>
  <c r="S582" i="5"/>
  <c r="J694" i="5"/>
  <c r="G694" i="5"/>
  <c r="G700" i="5"/>
  <c r="I700" i="5"/>
  <c r="T879" i="5"/>
  <c r="S879" i="5"/>
  <c r="S898" i="5"/>
  <c r="T898" i="5"/>
  <c r="T931" i="5"/>
  <c r="S931" i="5"/>
  <c r="S950" i="5"/>
  <c r="T950" i="5"/>
  <c r="T963" i="5"/>
  <c r="S963" i="5"/>
  <c r="H969" i="5"/>
  <c r="I969" i="5"/>
  <c r="S1021" i="5"/>
  <c r="S1027" i="5"/>
  <c r="T1027" i="5"/>
  <c r="R1084" i="5"/>
  <c r="G1084" i="5"/>
  <c r="H1094" i="5"/>
  <c r="G1094" i="5"/>
  <c r="T1115" i="5"/>
  <c r="S1115" i="5"/>
  <c r="T1126" i="5"/>
  <c r="S1126" i="5"/>
  <c r="T1136" i="5"/>
  <c r="S1136" i="5"/>
  <c r="I1145" i="5"/>
  <c r="T1174" i="5"/>
  <c r="S1181" i="5"/>
  <c r="T1181" i="5"/>
  <c r="S1188" i="5"/>
  <c r="T1188" i="5"/>
  <c r="S1202" i="5"/>
  <c r="T1202" i="5"/>
  <c r="F1230" i="5"/>
  <c r="R1230" i="5"/>
  <c r="T1238" i="5"/>
  <c r="S1238" i="5"/>
  <c r="T1245" i="5"/>
  <c r="S1252" i="5"/>
  <c r="S1259" i="5"/>
  <c r="T1259" i="5"/>
  <c r="T1271" i="5"/>
  <c r="S1271" i="5"/>
  <c r="T1277" i="5"/>
  <c r="T1301" i="5"/>
  <c r="H1318" i="5"/>
  <c r="F1318" i="5"/>
  <c r="R1318" i="5"/>
  <c r="G1318" i="5"/>
  <c r="R1324" i="5"/>
  <c r="I1324" i="5"/>
  <c r="T1330" i="5"/>
  <c r="S1330" i="5"/>
  <c r="S1336" i="5"/>
  <c r="T1336" i="5"/>
  <c r="S1342" i="5"/>
  <c r="T1342" i="5"/>
  <c r="T1347" i="5"/>
  <c r="S1347" i="5"/>
  <c r="R1353" i="5"/>
  <c r="J1353" i="5"/>
  <c r="F1353" i="5"/>
  <c r="G1353" i="5"/>
  <c r="I1353" i="5"/>
  <c r="F1365" i="5"/>
  <c r="J1365" i="5"/>
  <c r="R1365" i="5"/>
  <c r="R1390" i="5"/>
  <c r="J1390" i="5"/>
  <c r="S1412" i="5"/>
  <c r="T1412" i="5"/>
  <c r="T1459" i="5"/>
  <c r="S1527" i="5"/>
  <c r="T1527" i="5"/>
  <c r="H1533" i="5"/>
  <c r="R1533" i="5"/>
  <c r="G1565" i="5"/>
  <c r="H1565" i="5"/>
  <c r="S1591" i="5"/>
  <c r="F1597" i="5"/>
  <c r="R1597" i="5"/>
  <c r="H1597" i="5"/>
  <c r="I1597" i="5"/>
  <c r="I1629" i="5"/>
  <c r="J1661" i="5"/>
  <c r="R1661" i="5"/>
  <c r="G1661" i="5"/>
  <c r="I1661" i="5"/>
  <c r="T1687" i="5"/>
  <c r="S1687" i="5"/>
  <c r="S1706" i="5"/>
  <c r="T1706" i="5"/>
  <c r="T1718" i="5"/>
  <c r="S1718" i="5"/>
  <c r="S1723" i="5"/>
  <c r="T1723" i="5"/>
  <c r="T1728" i="5"/>
  <c r="S1728" i="5"/>
  <c r="J1733" i="5"/>
  <c r="G1733" i="5"/>
  <c r="I1733" i="5"/>
  <c r="S1738" i="5"/>
  <c r="T1744" i="5"/>
  <c r="S1750" i="5"/>
  <c r="T1750" i="5"/>
  <c r="S1756" i="5"/>
  <c r="T1756" i="5"/>
  <c r="T1767" i="5"/>
  <c r="S1767" i="5"/>
  <c r="S1779" i="5"/>
  <c r="T1779" i="5"/>
  <c r="S1790" i="5"/>
  <c r="T1790" i="5"/>
  <c r="I1796" i="5"/>
  <c r="J1796" i="5"/>
  <c r="R1796" i="5"/>
  <c r="F1796" i="5"/>
  <c r="S1802" i="5"/>
  <c r="T1802" i="5"/>
  <c r="I1836" i="5"/>
  <c r="G1836" i="5"/>
  <c r="J1841" i="5"/>
  <c r="I1841" i="5"/>
  <c r="I1854" i="5"/>
  <c r="J1854" i="5"/>
  <c r="I1860" i="5"/>
  <c r="H1860" i="5"/>
  <c r="R1860" i="5"/>
  <c r="F1860" i="5"/>
  <c r="G1860" i="5"/>
  <c r="G1865" i="5"/>
  <c r="J1865" i="5"/>
  <c r="S1878" i="5"/>
  <c r="S1943" i="5"/>
  <c r="T1943" i="5"/>
  <c r="S1999" i="5"/>
  <c r="T1999" i="5"/>
  <c r="T2018" i="5"/>
  <c r="S2018" i="5"/>
  <c r="T2024" i="5"/>
  <c r="S2109" i="5"/>
  <c r="T2122" i="5"/>
  <c r="S2122" i="5"/>
  <c r="S2134" i="5"/>
  <c r="S2141" i="5"/>
  <c r="T2141" i="5"/>
  <c r="S2147" i="5"/>
  <c r="T2147" i="5"/>
  <c r="T2154" i="5"/>
  <c r="S2154" i="5"/>
  <c r="T2181" i="5"/>
  <c r="T2187" i="5"/>
  <c r="S2195" i="5"/>
  <c r="T2195" i="5"/>
  <c r="S2203" i="5"/>
  <c r="T2216" i="5"/>
  <c r="S2216" i="5"/>
  <c r="T2230" i="5"/>
  <c r="S2260" i="5"/>
  <c r="T2260" i="5"/>
  <c r="S2398" i="5"/>
  <c r="S2406" i="5"/>
  <c r="S2414" i="5"/>
  <c r="T2438" i="5"/>
  <c r="T2462" i="5"/>
  <c r="S2462" i="5"/>
  <c r="S2470" i="5"/>
  <c r="T2478" i="5"/>
  <c r="S2478" i="5"/>
  <c r="S2486" i="5"/>
  <c r="T2486" i="5"/>
  <c r="H1530" i="5"/>
  <c r="I2486" i="5"/>
  <c r="G1482" i="5"/>
  <c r="I1370" i="5"/>
  <c r="R2174" i="5"/>
  <c r="I439" i="5"/>
  <c r="I1578" i="5"/>
  <c r="F1117" i="5"/>
  <c r="H491" i="5"/>
  <c r="G197" i="5"/>
  <c r="J245" i="5"/>
  <c r="J1452" i="5"/>
  <c r="H818" i="5"/>
  <c r="R655" i="5"/>
  <c r="R194" i="5"/>
  <c r="F1052" i="5"/>
  <c r="F2285" i="5"/>
  <c r="G793" i="5"/>
  <c r="I793" i="5"/>
  <c r="H1117" i="5"/>
  <c r="J765" i="5"/>
  <c r="J1907" i="5"/>
  <c r="T1559" i="5"/>
  <c r="H1390" i="5"/>
  <c r="I1365" i="5"/>
  <c r="S1459" i="5"/>
  <c r="T1252" i="5"/>
  <c r="T1141" i="5"/>
  <c r="R2077" i="5"/>
  <c r="J2077" i="5"/>
  <c r="H2292" i="5"/>
  <c r="F2292" i="5"/>
  <c r="R2292" i="5"/>
  <c r="F1748" i="5"/>
  <c r="H1578" i="5"/>
  <c r="F1578" i="5"/>
  <c r="F1530" i="5"/>
  <c r="G2438" i="5"/>
  <c r="F439" i="5"/>
  <c r="J1117" i="5"/>
  <c r="I491" i="5"/>
  <c r="I268" i="5"/>
  <c r="S159"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T911" i="5"/>
  <c r="T917" i="5"/>
  <c r="F2438" i="5"/>
  <c r="H539" i="5"/>
  <c r="J1482" i="5"/>
  <c r="J439" i="5"/>
  <c r="F491" i="5"/>
  <c r="J1619" i="5"/>
  <c r="R363" i="5"/>
  <c r="F322" i="5"/>
  <c r="H146" i="5"/>
  <c r="J2173" i="5"/>
  <c r="R765" i="5"/>
  <c r="G2139" i="5"/>
  <c r="T1059" i="5"/>
  <c r="G1782" i="5"/>
  <c r="F1295" i="5"/>
  <c r="F2374" i="5"/>
  <c r="I2298" i="5"/>
  <c r="G2298" i="5"/>
  <c r="H2298" i="5"/>
  <c r="J1530" i="5"/>
  <c r="R1530" i="5"/>
  <c r="I1482" i="5"/>
  <c r="H439" i="5"/>
  <c r="J539" i="5"/>
  <c r="H1052" i="5"/>
  <c r="I283" i="5"/>
  <c r="F363" i="5"/>
  <c r="G283" i="5"/>
  <c r="R1878" i="5"/>
  <c r="J197" i="5"/>
  <c r="I1452" i="5"/>
  <c r="J322" i="5"/>
  <c r="H2173" i="5"/>
  <c r="G876" i="5"/>
  <c r="J2292" i="5"/>
  <c r="F765" i="5"/>
  <c r="T1423" i="5"/>
  <c r="H1353" i="5"/>
  <c r="I1509" i="5"/>
  <c r="F2337" i="5"/>
  <c r="R2337" i="5"/>
  <c r="F2156" i="5"/>
  <c r="H2156" i="5"/>
  <c r="G2156" i="5"/>
  <c r="G2174" i="5"/>
  <c r="G539" i="5"/>
  <c r="I1530" i="5"/>
  <c r="J1578" i="5"/>
  <c r="F2298" i="5"/>
  <c r="R439" i="5"/>
  <c r="I1878" i="5"/>
  <c r="T260" i="5"/>
  <c r="H1452" i="5"/>
  <c r="F1220" i="5"/>
  <c r="J2285" i="5"/>
  <c r="I1989" i="5"/>
  <c r="G2292" i="5"/>
  <c r="R876" i="5"/>
  <c r="H1629" i="5"/>
  <c r="S1277" i="5"/>
  <c r="S1174" i="5"/>
  <c r="S943" i="5"/>
  <c r="T955" i="5"/>
  <c r="S883" i="5"/>
  <c r="T941" i="5"/>
  <c r="S941" i="5"/>
  <c r="S303" i="5"/>
  <c r="T1063" i="5"/>
  <c r="T896" i="5"/>
  <c r="S564" i="5"/>
  <c r="T1082" i="5"/>
  <c r="T1103" i="5"/>
  <c r="T902" i="5"/>
  <c r="T798" i="5"/>
  <c r="T236" i="5"/>
  <c r="T837" i="5"/>
  <c r="T762" i="5"/>
  <c r="T564" i="5"/>
  <c r="S871" i="5"/>
  <c r="T790" i="5"/>
  <c r="G29" i="5"/>
  <c r="T877" i="5"/>
  <c r="S877" i="5"/>
  <c r="S739" i="5"/>
  <c r="H1349" i="5"/>
  <c r="T716" i="5"/>
  <c r="S824" i="5"/>
  <c r="T1221" i="5"/>
  <c r="T1192" i="5"/>
  <c r="T1087" i="5"/>
  <c r="T922" i="5"/>
  <c r="T1149" i="5"/>
  <c r="S837" i="5"/>
  <c r="H29" i="5"/>
  <c r="S908" i="5"/>
  <c r="T518" i="5"/>
  <c r="I1349" i="5"/>
  <c r="T914" i="5"/>
  <c r="S365" i="5"/>
  <c r="T512" i="5"/>
  <c r="T1044"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R2293" i="5"/>
  <c r="G2293" i="5"/>
  <c r="H2293" i="5"/>
  <c r="G2197" i="5"/>
  <c r="F2197" i="5"/>
  <c r="I2225" i="5"/>
  <c r="H2225" i="5"/>
  <c r="F901" i="5"/>
  <c r="I545" i="5"/>
  <c r="R545" i="5"/>
  <c r="H401" i="5"/>
  <c r="G401" i="5"/>
  <c r="G317" i="5"/>
  <c r="J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T1613" i="5"/>
  <c r="T1581" i="5"/>
  <c r="J1413" i="5"/>
  <c r="S1198" i="5"/>
  <c r="S1651" i="5"/>
  <c r="T1419" i="5"/>
  <c r="J1142" i="5"/>
  <c r="S1268" i="5"/>
  <c r="H708" i="5"/>
  <c r="T829" i="5"/>
  <c r="T1709" i="5"/>
  <c r="J2149" i="5"/>
  <c r="H1190" i="5"/>
  <c r="J721" i="5"/>
  <c r="J797" i="5"/>
  <c r="J1473" i="5"/>
  <c r="I2137" i="5"/>
  <c r="R2428" i="5"/>
  <c r="R2173" i="5"/>
  <c r="R769" i="5"/>
  <c r="F1830" i="5"/>
  <c r="F1729" i="5"/>
  <c r="I1449" i="5"/>
  <c r="I2092" i="5"/>
  <c r="G1142" i="5"/>
  <c r="T1645" i="5"/>
  <c r="R1029" i="5"/>
  <c r="G708" i="5"/>
  <c r="T1292" i="5"/>
  <c r="S1176" i="5"/>
  <c r="I965" i="5"/>
  <c r="S531" i="5"/>
  <c r="G2149" i="5"/>
  <c r="F558" i="5"/>
  <c r="F2030" i="5"/>
  <c r="R2489" i="5"/>
  <c r="F1892" i="5"/>
  <c r="H2428" i="5"/>
  <c r="J2092" i="5"/>
  <c r="H2252" i="5"/>
  <c r="H1529" i="5"/>
  <c r="I1473" i="5"/>
  <c r="T1309" i="5"/>
  <c r="T939" i="5"/>
  <c r="S1163" i="5"/>
  <c r="T1107" i="5"/>
  <c r="T906" i="5"/>
  <c r="S2104" i="5"/>
  <c r="G965" i="5"/>
  <c r="T1606" i="5"/>
  <c r="H1769" i="5"/>
  <c r="G1769" i="5"/>
  <c r="S463" i="5"/>
  <c r="H89" i="5"/>
  <c r="S1382" i="5"/>
  <c r="R1142" i="5"/>
  <c r="H1061" i="5"/>
  <c r="H1029" i="5"/>
  <c r="I620" i="5"/>
  <c r="T1279" i="5"/>
  <c r="T1219"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J363" i="5"/>
  <c r="H363" i="5"/>
  <c r="G363" i="5"/>
  <c r="G322" i="5"/>
  <c r="H322" i="5"/>
  <c r="J283"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T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T1359" i="5"/>
  <c r="S1451" i="5"/>
  <c r="T1451" i="5"/>
  <c r="J1870" i="5"/>
  <c r="F1870" i="5"/>
  <c r="G1870" i="5"/>
  <c r="R2017" i="5"/>
  <c r="H2017" i="5"/>
  <c r="J2017" i="5"/>
  <c r="J2057" i="5"/>
  <c r="F2057" i="5"/>
  <c r="G2057" i="5"/>
  <c r="T2064" i="5"/>
  <c r="S2064" i="5"/>
  <c r="G2081" i="5"/>
  <c r="H2081" i="5"/>
  <c r="J2081" i="5"/>
  <c r="F2081" i="5"/>
  <c r="S2088" i="5"/>
  <c r="T2088" i="5"/>
  <c r="R2180" i="5"/>
  <c r="T2318" i="5"/>
  <c r="S2318" i="5"/>
  <c r="T2326" i="5"/>
  <c r="S2326" i="5"/>
  <c r="S1266" i="5"/>
  <c r="T787" i="5"/>
  <c r="S1296" i="5"/>
  <c r="T794" i="5"/>
  <c r="S102" i="5"/>
  <c r="T102" i="5"/>
  <c r="I121" i="5"/>
  <c r="G121" i="5"/>
  <c r="F153" i="5"/>
  <c r="I153" i="5"/>
  <c r="T160" i="5"/>
  <c r="F221" i="5"/>
  <c r="J221" i="5"/>
  <c r="G221" i="5"/>
  <c r="H221" i="5"/>
  <c r="I221" i="5"/>
  <c r="T287" i="5"/>
  <c r="S287" i="5"/>
  <c r="T335" i="5"/>
  <c r="S335" i="5"/>
  <c r="T349" i="5"/>
  <c r="S349" i="5"/>
  <c r="T455" i="5"/>
  <c r="S455" i="5"/>
  <c r="S630" i="5"/>
  <c r="T630" i="5"/>
  <c r="J718" i="5"/>
  <c r="G718" i="5"/>
  <c r="R718" i="5"/>
  <c r="H718" i="5"/>
  <c r="F724" i="5"/>
  <c r="R724" i="5"/>
  <c r="H724" i="5"/>
  <c r="I724" i="5"/>
  <c r="G724" i="5"/>
  <c r="T730" i="5"/>
  <c r="S730" i="5"/>
  <c r="S748" i="5"/>
  <c r="T748" i="5"/>
  <c r="S766" i="5"/>
  <c r="T766" i="5"/>
  <c r="S774" i="5"/>
  <c r="T774" i="5"/>
  <c r="R780" i="5"/>
  <c r="H780" i="5"/>
  <c r="J780" i="5"/>
  <c r="F780" i="5"/>
  <c r="I780" i="5"/>
  <c r="S807" i="5"/>
  <c r="T807" i="5"/>
  <c r="S821" i="5"/>
  <c r="T828" i="5"/>
  <c r="S828" i="5"/>
  <c r="S834" i="5"/>
  <c r="T834" i="5"/>
  <c r="S855" i="5"/>
  <c r="T855" i="5"/>
  <c r="S861" i="5"/>
  <c r="T861" i="5"/>
  <c r="T868" i="5"/>
  <c r="S868" i="5"/>
  <c r="S893" i="5"/>
  <c r="S899" i="5"/>
  <c r="T899" i="5"/>
  <c r="S905" i="5"/>
  <c r="F937" i="5"/>
  <c r="H937" i="5"/>
  <c r="R937" i="5"/>
  <c r="T944" i="5"/>
  <c r="H989" i="5"/>
  <c r="R989" i="5"/>
  <c r="T1034" i="5"/>
  <c r="S1034" i="5"/>
  <c r="R1053" i="5"/>
  <c r="H1053" i="5"/>
  <c r="I1053" i="5"/>
  <c r="S1079" i="5"/>
  <c r="T1079" i="5"/>
  <c r="J1089" i="5"/>
  <c r="R1089" i="5"/>
  <c r="F1089" i="5"/>
  <c r="I1089" i="5"/>
  <c r="H1089" i="5"/>
  <c r="I1105" i="5"/>
  <c r="I1110" i="5"/>
  <c r="F1110" i="5"/>
  <c r="R1110" i="5"/>
  <c r="H1110" i="5"/>
  <c r="G1110" i="5"/>
  <c r="I1126" i="5"/>
  <c r="J1126" i="5"/>
  <c r="F1126" i="5"/>
  <c r="G1141" i="5"/>
  <c r="I1141" i="5"/>
  <c r="S1151" i="5"/>
  <c r="T1151" i="5"/>
  <c r="F1156" i="5"/>
  <c r="R1156" i="5"/>
  <c r="H1156" i="5"/>
  <c r="S1182" i="5"/>
  <c r="T1182" i="5"/>
  <c r="T1189" i="5"/>
  <c r="S1224" i="5"/>
  <c r="F1238" i="5"/>
  <c r="R1238" i="5"/>
  <c r="S1246" i="5"/>
  <c r="T1260" i="5"/>
  <c r="S1260" i="5"/>
  <c r="S1272" i="5"/>
  <c r="T1272" i="5"/>
  <c r="T1278" i="5"/>
  <c r="S1278" i="5"/>
  <c r="S1284" i="5"/>
  <c r="T1308" i="5"/>
  <c r="S1308" i="5"/>
  <c r="T1354" i="5"/>
  <c r="S1354" i="5"/>
  <c r="T1371" i="5"/>
  <c r="S1371" i="5"/>
  <c r="S1376" i="5"/>
  <c r="T1381" i="5"/>
  <c r="F1406" i="5"/>
  <c r="G1406" i="5"/>
  <c r="I1406" i="5"/>
  <c r="F1412" i="5"/>
  <c r="R1412" i="5"/>
  <c r="J1412" i="5"/>
  <c r="H1412" i="5"/>
  <c r="I1412" i="5"/>
  <c r="S1424" i="5"/>
  <c r="T1424" i="5"/>
  <c r="T1431" i="5"/>
  <c r="S1431" i="5"/>
  <c r="J1445" i="5"/>
  <c r="I1445" i="5"/>
  <c r="T1453" i="5"/>
  <c r="S1460" i="5"/>
  <c r="T1475" i="5"/>
  <c r="S1475" i="5"/>
  <c r="T1483" i="5"/>
  <c r="S1483" i="5"/>
  <c r="T1507" i="5"/>
  <c r="S1507" i="5"/>
  <c r="S1528" i="5"/>
  <c r="S1547" i="5"/>
  <c r="T1547" i="5"/>
  <c r="J1553" i="5"/>
  <c r="H1553" i="5"/>
  <c r="G1553" i="5"/>
  <c r="I1553" i="5"/>
  <c r="F1553" i="5"/>
  <c r="T1560" i="5"/>
  <c r="S1560" i="5"/>
  <c r="S1579" i="5"/>
  <c r="T1579" i="5"/>
  <c r="J1585" i="5"/>
  <c r="F1585" i="5"/>
  <c r="S1592" i="5"/>
  <c r="T1598" i="5"/>
  <c r="S1598" i="5"/>
  <c r="S1624" i="5"/>
  <c r="S1643" i="5"/>
  <c r="T1643" i="5"/>
  <c r="J1649" i="5"/>
  <c r="G1649" i="5"/>
  <c r="F1649" i="5"/>
  <c r="H1649" i="5"/>
  <c r="I1649" i="5"/>
  <c r="J1681" i="5"/>
  <c r="I1681" i="5"/>
  <c r="T1919" i="5"/>
  <c r="S1919" i="5"/>
  <c r="S1975" i="5"/>
  <c r="T1975" i="5"/>
  <c r="H1993" i="5"/>
  <c r="J1993" i="5"/>
  <c r="S2007" i="5"/>
  <c r="T2007" i="5"/>
  <c r="R641" i="5"/>
  <c r="J2158" i="5"/>
  <c r="F2025" i="5"/>
  <c r="F1705" i="5"/>
  <c r="S1571" i="5"/>
  <c r="S1196" i="5"/>
  <c r="T1085" i="5"/>
  <c r="G1089" i="5"/>
  <c r="I937" i="5"/>
  <c r="J1705" i="5"/>
  <c r="G153" i="5"/>
  <c r="I718" i="5"/>
  <c r="T821" i="5"/>
  <c r="T1132"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0" i="5"/>
  <c r="F60" i="5"/>
  <c r="J60" i="5"/>
  <c r="I60" i="5"/>
  <c r="A23" i="2"/>
  <c r="A5" i="2"/>
  <c r="C2" i="6"/>
  <c r="D59" i="6"/>
  <c r="R518" i="5"/>
  <c r="T72" i="5"/>
  <c r="H729" i="5"/>
  <c r="H180" i="5"/>
  <c r="R340" i="5"/>
  <c r="I34" i="5"/>
  <c r="H52" i="5"/>
  <c r="J910" i="5"/>
  <c r="J94" i="5"/>
  <c r="H1612" i="5"/>
  <c r="R222" i="5"/>
  <c r="R1526" i="5"/>
  <c r="J1590" i="5"/>
  <c r="G340" i="5"/>
  <c r="H1201" i="5"/>
  <c r="J1297" i="5"/>
  <c r="R2190" i="5"/>
  <c r="I2413" i="5"/>
  <c r="I822" i="5"/>
  <c r="H974" i="5"/>
  <c r="R2334" i="5"/>
  <c r="H1243" i="5"/>
  <c r="G1060" i="5"/>
  <c r="J116" i="5"/>
  <c r="H518" i="5"/>
  <c r="R910" i="5"/>
  <c r="I1038" i="5"/>
  <c r="I1612" i="5"/>
  <c r="F94" i="5"/>
  <c r="J158" i="5"/>
  <c r="J340" i="5"/>
  <c r="I334" i="5"/>
  <c r="R52" i="5"/>
  <c r="I116" i="5"/>
  <c r="R180"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F180" i="5"/>
  <c r="J1038" i="5"/>
  <c r="J1548" i="5"/>
  <c r="R1612" i="5"/>
  <c r="I94" i="5"/>
  <c r="J222" i="5"/>
  <c r="J270" i="5"/>
  <c r="H566" i="5"/>
  <c r="G34" i="5"/>
  <c r="F1678" i="5"/>
  <c r="R2419" i="5"/>
  <c r="G1612" i="5"/>
  <c r="I2302" i="5"/>
  <c r="R398" i="5"/>
  <c r="F398" i="5"/>
  <c r="I1474" i="5"/>
  <c r="F1060" i="5"/>
  <c r="J52" i="5"/>
  <c r="J180" i="5"/>
  <c r="F518" i="5"/>
  <c r="I974" i="5"/>
  <c r="J1474" i="5"/>
  <c r="H222" i="5"/>
  <c r="H34" i="5"/>
  <c r="G334" i="5"/>
  <c r="H116" i="5"/>
  <c r="H1678" i="5"/>
  <c r="H158" i="5"/>
  <c r="R462" i="5"/>
  <c r="I340" i="5"/>
  <c r="R34" i="5"/>
  <c r="J996" i="5"/>
  <c r="J1678" i="5"/>
  <c r="R1678" i="5"/>
  <c r="H598" i="5"/>
  <c r="I2419" i="5"/>
  <c r="F2302" i="5"/>
  <c r="R1233" i="5"/>
  <c r="I1243" i="5"/>
  <c r="F996" i="5"/>
  <c r="G996" i="5"/>
  <c r="I52" i="5"/>
  <c r="R116" i="5"/>
  <c r="I180" i="5"/>
  <c r="J518" i="5"/>
  <c r="H910" i="5"/>
  <c r="F974" i="5"/>
  <c r="I1548" i="5"/>
  <c r="H94" i="5"/>
  <c r="R158" i="5"/>
  <c r="I222" i="5"/>
  <c r="J398" i="5"/>
  <c r="H340" i="5"/>
  <c r="I1422" i="5"/>
  <c r="F34" i="5"/>
  <c r="H996" i="5"/>
  <c r="F116" i="5"/>
  <c r="H1548" i="5"/>
  <c r="R94" i="5"/>
  <c r="F158" i="5"/>
  <c r="R996"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J157" i="5"/>
  <c r="R157" i="5"/>
  <c r="J465"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J33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J33" i="5"/>
  <c r="G33" i="5"/>
  <c r="R33" i="5"/>
  <c r="H33" i="5"/>
  <c r="G105" i="5"/>
  <c r="F105" i="5"/>
  <c r="J105" i="5"/>
  <c r="H105" i="5"/>
  <c r="G169" i="5"/>
  <c r="J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J321" i="5"/>
  <c r="H321" i="5"/>
  <c r="G321" i="5"/>
  <c r="F321" i="5"/>
  <c r="R321" i="5"/>
  <c r="J373"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J150" i="5"/>
  <c r="F150" i="5"/>
  <c r="R150" i="5"/>
  <c r="H150" i="5"/>
  <c r="I150" i="5"/>
  <c r="G108" i="5"/>
  <c r="H108" i="5"/>
  <c r="I108" i="5"/>
  <c r="J108" i="5"/>
  <c r="F108" i="5"/>
  <c r="G86" i="5"/>
  <c r="J86" i="5"/>
  <c r="F86" i="5"/>
  <c r="R86" i="5"/>
  <c r="H86" i="5"/>
  <c r="G44" i="5"/>
  <c r="I44" i="5"/>
  <c r="J44" i="5"/>
  <c r="F44" i="5"/>
  <c r="R44" i="5"/>
  <c r="H44" i="5"/>
  <c r="G28" i="5"/>
  <c r="J28" i="5"/>
  <c r="F28" i="5"/>
  <c r="R28" i="5"/>
  <c r="H28" i="5"/>
  <c r="I28" i="5"/>
  <c r="H1845" i="5"/>
  <c r="G373" i="5"/>
  <c r="H1686" i="5"/>
  <c r="I1686" i="5"/>
  <c r="J1686" i="5"/>
  <c r="F1686" i="5"/>
  <c r="I1670" i="5"/>
  <c r="J1670" i="5"/>
  <c r="R1670" i="5"/>
  <c r="R614" i="5"/>
  <c r="F614" i="5"/>
  <c r="J574" i="5"/>
  <c r="F574" i="5"/>
  <c r="I574" i="5"/>
  <c r="J608" i="5"/>
  <c r="R486" i="5"/>
  <c r="F486" i="5"/>
  <c r="J366" i="5"/>
  <c r="R366" i="5"/>
  <c r="H366" i="5"/>
  <c r="I366" i="5"/>
  <c r="F366" i="5"/>
  <c r="G366" i="5"/>
  <c r="H302" i="5"/>
  <c r="R302" i="5"/>
  <c r="I302" i="5"/>
  <c r="J302" i="5"/>
  <c r="G302" i="5"/>
  <c r="F302" i="5"/>
  <c r="F238" i="5"/>
  <c r="G238" i="5"/>
  <c r="R238" i="5"/>
  <c r="H238" i="5"/>
  <c r="I238" i="5"/>
  <c r="J238" i="5"/>
  <c r="H2429" i="5"/>
  <c r="H1161"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J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T628" i="5"/>
  <c r="H309" i="5"/>
  <c r="R663" i="5"/>
  <c r="J618" i="5"/>
  <c r="R1594" i="5"/>
  <c r="R715" i="5"/>
  <c r="T2490" i="5"/>
  <c r="G259" i="5"/>
  <c r="F2393" i="5"/>
  <c r="G1026" i="5"/>
  <c r="J667" i="5"/>
  <c r="H458" i="5"/>
  <c r="I338" i="5"/>
  <c r="H106" i="5"/>
  <c r="G298" i="5"/>
  <c r="T2286" i="5"/>
  <c r="H2305" i="5"/>
  <c r="G2089" i="5"/>
  <c r="R1405" i="5"/>
  <c r="J1405" i="5"/>
  <c r="R788" i="5"/>
  <c r="I788" i="5"/>
  <c r="F788" i="5"/>
  <c r="G788" i="5"/>
  <c r="G485" i="5"/>
  <c r="I485" i="5"/>
  <c r="F273" i="5"/>
  <c r="H273" i="5"/>
  <c r="I273" i="5"/>
  <c r="H891" i="5"/>
  <c r="G529" i="5"/>
  <c r="I529" i="5"/>
  <c r="G241" i="5"/>
  <c r="I241" i="5"/>
  <c r="G1889" i="5"/>
  <c r="I1889" i="5"/>
  <c r="F1889" i="5"/>
  <c r="T1901" i="5"/>
  <c r="S1901" i="5"/>
  <c r="S1912" i="5"/>
  <c r="T1912" i="5"/>
  <c r="T1923" i="5"/>
  <c r="S1923" i="5"/>
  <c r="T1936" i="5"/>
  <c r="S1936" i="5"/>
  <c r="T1942" i="5"/>
  <c r="R1953" i="5"/>
  <c r="I1953" i="5"/>
  <c r="H1953" i="5"/>
  <c r="J1953" i="5"/>
  <c r="F1953" i="5"/>
  <c r="G1953" i="5"/>
  <c r="S1960" i="5"/>
  <c r="T1960" i="5"/>
  <c r="S1978" i="5"/>
  <c r="T1978" i="5"/>
  <c r="T1992" i="5"/>
  <c r="S1992" i="5"/>
  <c r="T2004" i="5"/>
  <c r="S2004" i="5"/>
  <c r="T2029" i="5"/>
  <c r="S2043" i="5"/>
  <c r="T2043" i="5"/>
  <c r="T2094" i="5"/>
  <c r="S2094" i="5"/>
  <c r="S2107" i="5"/>
  <c r="T2107" i="5"/>
  <c r="S2139" i="5"/>
  <c r="T2139" i="5"/>
  <c r="T2151" i="5"/>
  <c r="S2151" i="5"/>
  <c r="S2165" i="5"/>
  <c r="T2165" i="5"/>
  <c r="T2199" i="5"/>
  <c r="I2205" i="5"/>
  <c r="F2205" i="5"/>
  <c r="R2205" i="5"/>
  <c r="G2205" i="5"/>
  <c r="H2205" i="5"/>
  <c r="T2248" i="5"/>
  <c r="S2248" i="5"/>
  <c r="T2256" i="5"/>
  <c r="S2256" i="5"/>
  <c r="S2271" i="5"/>
  <c r="T2271" i="5"/>
  <c r="S2278" i="5"/>
  <c r="T2278" i="5"/>
  <c r="T2293" i="5"/>
  <c r="S2293" i="5"/>
  <c r="T2362" i="5"/>
  <c r="S2362" i="5"/>
  <c r="T2378" i="5"/>
  <c r="S2378" i="5"/>
  <c r="T2394" i="5"/>
  <c r="S2394" i="5"/>
  <c r="T2426" i="5"/>
  <c r="S2426" i="5"/>
  <c r="T2458"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1889" i="5"/>
  <c r="H411" i="5"/>
  <c r="T2346" i="5"/>
  <c r="H259" i="5"/>
  <c r="R2125" i="5"/>
  <c r="G2345" i="5"/>
  <c r="I667" i="5"/>
  <c r="R338" i="5"/>
  <c r="H1026" i="5"/>
  <c r="F106" i="5"/>
  <c r="J298" i="5"/>
  <c r="H58" i="5"/>
  <c r="F529" i="5"/>
  <c r="J241" i="5"/>
  <c r="G1405" i="5"/>
  <c r="H2089" i="5"/>
  <c r="S779" i="5"/>
  <c r="T779" i="5"/>
  <c r="I981" i="5"/>
  <c r="R1045" i="5"/>
  <c r="H1045" i="5"/>
  <c r="T1084" i="5"/>
  <c r="S1084" i="5"/>
  <c r="S1099" i="5"/>
  <c r="T1099" i="5"/>
  <c r="I1109" i="5"/>
  <c r="R1140" i="5"/>
  <c r="F1140" i="5"/>
  <c r="G1140" i="5"/>
  <c r="I1140" i="5"/>
  <c r="T1160" i="5"/>
  <c r="S1166" i="5"/>
  <c r="S1173" i="5"/>
  <c r="T1173" i="5"/>
  <c r="S1180" i="5"/>
  <c r="T1180" i="5"/>
  <c r="T1194" i="5"/>
  <c r="S1194" i="5"/>
  <c r="T1208" i="5"/>
  <c r="S1208" i="5"/>
  <c r="S1230" i="5"/>
  <c r="T1230" i="5"/>
  <c r="T1237" i="5"/>
  <c r="S1244" i="5"/>
  <c r="T1244" i="5"/>
  <c r="S1258" i="5"/>
  <c r="T1258" i="5"/>
  <c r="S1282" i="5"/>
  <c r="T1282" i="5"/>
  <c r="F1294" i="5"/>
  <c r="R1294" i="5"/>
  <c r="T1312" i="5"/>
  <c r="S1312" i="5"/>
  <c r="T1318" i="5"/>
  <c r="S1318" i="5"/>
  <c r="S1324" i="5"/>
  <c r="T1324" i="5"/>
  <c r="T1341" i="5"/>
  <c r="S1341" i="5"/>
  <c r="T1346" i="5"/>
  <c r="S1346" i="5"/>
  <c r="T1365" i="5"/>
  <c r="S1365" i="5"/>
  <c r="G1374" i="5"/>
  <c r="R1374" i="5"/>
  <c r="H1374" i="5"/>
  <c r="J1374" i="5"/>
  <c r="T1405" i="5"/>
  <c r="S1405" i="5"/>
  <c r="T1411" i="5"/>
  <c r="S1411" i="5"/>
  <c r="S1416" i="5"/>
  <c r="T1429" i="5"/>
  <c r="S1429" i="5"/>
  <c r="I1444" i="5"/>
  <c r="J1444" i="5"/>
  <c r="F1444" i="5"/>
  <c r="S1533" i="5"/>
  <c r="T1533" i="5"/>
  <c r="T1539" i="5"/>
  <c r="S1539" i="5"/>
  <c r="G1545" i="5"/>
  <c r="R1545" i="5"/>
  <c r="I1545" i="5"/>
  <c r="S1565" i="5"/>
  <c r="T1565" i="5"/>
  <c r="H1577" i="5"/>
  <c r="R1577" i="5"/>
  <c r="I1577" i="5"/>
  <c r="S1597" i="5"/>
  <c r="H1609" i="5"/>
  <c r="I1609" i="5"/>
  <c r="R1609" i="5"/>
  <c r="T1629" i="5"/>
  <c r="S1629" i="5"/>
  <c r="S1635" i="5"/>
  <c r="T1635" i="5"/>
  <c r="I1641" i="5"/>
  <c r="S1661" i="5"/>
  <c r="T1667" i="5"/>
  <c r="S1667" i="5"/>
  <c r="J1673" i="5"/>
  <c r="H1673" i="5"/>
  <c r="I1673" i="5"/>
  <c r="F1673" i="5"/>
  <c r="G1673" i="5"/>
  <c r="T1693" i="5"/>
  <c r="S1693" i="5"/>
  <c r="S1712" i="5"/>
  <c r="T1712" i="5"/>
  <c r="J1717" i="5"/>
  <c r="F1717" i="5"/>
  <c r="S1722" i="5"/>
  <c r="T1722" i="5"/>
  <c r="T1727" i="5"/>
  <c r="S1727" i="5"/>
  <c r="G1737" i="5"/>
  <c r="J1737" i="5"/>
  <c r="F1737" i="5"/>
  <c r="I1737" i="5"/>
  <c r="T1743" i="5"/>
  <c r="S1743" i="5"/>
  <c r="F1749" i="5"/>
  <c r="I1749" i="5"/>
  <c r="S1755" i="5"/>
  <c r="T1755" i="5"/>
  <c r="S1766" i="5"/>
  <c r="T1766" i="5"/>
  <c r="T1796" i="5"/>
  <c r="I1801" i="5"/>
  <c r="J1801" i="5"/>
  <c r="F1801" i="5"/>
  <c r="S1808" i="5"/>
  <c r="T1808" i="5"/>
  <c r="S1820" i="5"/>
  <c r="T1820" i="5"/>
  <c r="S1830" i="5"/>
  <c r="T1830" i="5"/>
  <c r="S1836" i="5"/>
  <c r="T1836" i="5"/>
  <c r="T1848" i="5"/>
  <c r="S1848" i="5"/>
  <c r="S1854" i="5"/>
  <c r="T1854" i="5"/>
  <c r="T1860" i="5"/>
  <c r="S1860" i="5"/>
  <c r="S1884" i="5"/>
  <c r="T1907" i="5"/>
  <c r="S1907" i="5"/>
  <c r="T1917" i="5"/>
  <c r="S1917" i="5"/>
  <c r="R1929" i="5"/>
  <c r="H1929" i="5"/>
  <c r="J1929" i="5"/>
  <c r="F1929" i="5"/>
  <c r="I1929" i="5"/>
  <c r="T1948" i="5"/>
  <c r="S1948" i="5"/>
  <c r="I1973" i="5"/>
  <c r="H1973" i="5"/>
  <c r="J1973" i="5"/>
  <c r="F1973" i="5"/>
  <c r="R1973" i="5"/>
  <c r="T1985" i="5"/>
  <c r="T1997" i="5"/>
  <c r="S1997" i="5"/>
  <c r="T2011" i="5"/>
  <c r="T2057" i="5"/>
  <c r="S2069" i="5"/>
  <c r="T2069" i="5"/>
  <c r="S2087" i="5"/>
  <c r="T2087" i="5"/>
  <c r="T2101" i="5"/>
  <c r="S2101" i="5"/>
  <c r="T2132" i="5"/>
  <c r="S2132" i="5"/>
  <c r="T2145" i="5"/>
  <c r="S2158" i="5"/>
  <c r="T2158" i="5"/>
  <c r="T2171" i="5"/>
  <c r="S2171" i="5"/>
  <c r="T2178" i="5"/>
  <c r="S2178" i="5"/>
  <c r="S2191" i="5"/>
  <c r="T2191" i="5"/>
  <c r="T2240" i="5"/>
  <c r="T2264" i="5"/>
  <c r="S2264" i="5"/>
  <c r="S2315" i="5"/>
  <c r="T2323" i="5"/>
  <c r="S2323" i="5"/>
  <c r="T2354" i="5"/>
  <c r="S2354" i="5"/>
  <c r="T2370" i="5"/>
  <c r="S2370" i="5"/>
  <c r="T2386" i="5"/>
  <c r="S2386" i="5"/>
  <c r="S2434" i="5"/>
  <c r="T2434" i="5"/>
  <c r="T2450"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F2478" i="5"/>
  <c r="G2190" i="5"/>
  <c r="R1926" i="5"/>
  <c r="R2233" i="5"/>
  <c r="R1889" i="5"/>
  <c r="I411" i="5"/>
  <c r="S2076" i="5"/>
  <c r="T2482" i="5"/>
  <c r="S2338" i="5"/>
  <c r="G2125" i="5"/>
  <c r="J106" i="5"/>
  <c r="I298" i="5"/>
  <c r="R58" i="5"/>
  <c r="J529" i="5"/>
  <c r="H485" i="5"/>
  <c r="R1918" i="5"/>
  <c r="F1405" i="5"/>
  <c r="F2051" i="5"/>
  <c r="H788"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T2338" i="5"/>
  <c r="H2125" i="5"/>
  <c r="F2306" i="5"/>
  <c r="G2306" i="5"/>
  <c r="J2125" i="5"/>
  <c r="I1594" i="5"/>
  <c r="G411" i="5"/>
  <c r="F378" i="5"/>
  <c r="S2330" i="5"/>
  <c r="G986" i="5"/>
  <c r="H667" i="5"/>
  <c r="H715" i="5"/>
  <c r="F338" i="5"/>
  <c r="F986" i="5"/>
  <c r="J1026" i="5"/>
  <c r="I106" i="5"/>
  <c r="J58" i="5"/>
  <c r="F485" i="5"/>
  <c r="I1918" i="5"/>
  <c r="H2186" i="5"/>
  <c r="G2051" i="5"/>
  <c r="I1405" i="5"/>
  <c r="I2166" i="5"/>
  <c r="S1942" i="5"/>
  <c r="S1306" i="5"/>
  <c r="S2458" i="5"/>
  <c r="R667" i="5"/>
  <c r="F715" i="5"/>
  <c r="J378" i="5"/>
  <c r="J458" i="5"/>
  <c r="J485" i="5"/>
  <c r="J1918" i="5"/>
  <c r="R1972" i="5"/>
  <c r="J853" i="5"/>
  <c r="R2089" i="5"/>
  <c r="G2121" i="5"/>
  <c r="J788" i="5"/>
  <c r="I2212" i="5"/>
  <c r="S1895" i="5"/>
  <c r="T2330" i="5"/>
  <c r="S2212" i="5"/>
  <c r="S2184" i="5"/>
  <c r="I514" i="5"/>
  <c r="H1594" i="5"/>
  <c r="R2166" i="5"/>
  <c r="I378" i="5"/>
  <c r="G1642" i="5"/>
  <c r="R2212" i="5"/>
  <c r="T2184" i="5"/>
  <c r="F667" i="5"/>
  <c r="J715" i="5"/>
  <c r="H378" i="5"/>
  <c r="I458" i="5"/>
  <c r="F1918" i="5"/>
  <c r="R241" i="5"/>
  <c r="G273" i="5"/>
  <c r="I2089" i="5"/>
  <c r="G1243" i="5"/>
  <c r="R2305" i="5"/>
  <c r="T2315" i="5"/>
  <c r="S2199" i="5"/>
  <c r="S1967" i="5"/>
  <c r="G2029" i="5"/>
  <c r="I2029" i="5"/>
  <c r="H2029" i="5"/>
  <c r="H2228" i="5"/>
  <c r="J2228" i="5"/>
  <c r="F2228" i="5"/>
  <c r="I1869" i="5"/>
  <c r="J1869" i="5"/>
  <c r="F1869" i="5"/>
  <c r="G1869" i="5"/>
  <c r="G1437" i="5"/>
  <c r="I1437" i="5"/>
  <c r="I473" i="5"/>
  <c r="G1117" i="5"/>
  <c r="I37" i="5"/>
  <c r="H37" i="5"/>
  <c r="G37" i="5"/>
  <c r="J37" i="5"/>
  <c r="J49" i="5"/>
  <c r="G49" i="5"/>
  <c r="F61" i="5"/>
  <c r="R61" i="5"/>
  <c r="H61" i="5"/>
  <c r="I61" i="5"/>
  <c r="G61" i="5"/>
  <c r="J61" i="5"/>
  <c r="G93" i="5"/>
  <c r="R93" i="5"/>
  <c r="H93" i="5"/>
  <c r="I93" i="5"/>
  <c r="J93" i="5"/>
  <c r="S100" i="5"/>
  <c r="S119" i="5"/>
  <c r="T119" i="5"/>
  <c r="F125" i="5"/>
  <c r="R125" i="5"/>
  <c r="H125" i="5"/>
  <c r="G125" i="5"/>
  <c r="I125" i="5"/>
  <c r="J125" i="5"/>
  <c r="S132" i="5"/>
  <c r="S138" i="5"/>
  <c r="T138" i="5"/>
  <c r="T151" i="5"/>
  <c r="S151" i="5"/>
  <c r="G157" i="5"/>
  <c r="H157" i="5"/>
  <c r="S170" i="5"/>
  <c r="T170" i="5"/>
  <c r="S202" i="5"/>
  <c r="T202" i="5"/>
  <c r="F214" i="5"/>
  <c r="H214" i="5"/>
  <c r="J214" i="5"/>
  <c r="I214" i="5"/>
  <c r="G214" i="5"/>
  <c r="T231" i="5"/>
  <c r="S231" i="5"/>
  <c r="S237" i="5"/>
  <c r="T237" i="5"/>
  <c r="S244" i="5"/>
  <c r="T244" i="5"/>
  <c r="T258" i="5"/>
  <c r="S265" i="5"/>
  <c r="S272" i="5"/>
  <c r="T272" i="5"/>
  <c r="T285" i="5"/>
  <c r="S285" i="5"/>
  <c r="S304" i="5"/>
  <c r="T304" i="5"/>
  <c r="T310" i="5"/>
  <c r="S310" i="5"/>
  <c r="T317" i="5"/>
  <c r="S317" i="5"/>
  <c r="T325" i="5"/>
  <c r="S325" i="5"/>
  <c r="T332" i="5"/>
  <c r="T339" i="5"/>
  <c r="S339" i="5"/>
  <c r="S346" i="5"/>
  <c r="S360" i="5"/>
  <c r="G365" i="5"/>
  <c r="R365" i="5"/>
  <c r="H365" i="5"/>
  <c r="I365" i="5"/>
  <c r="T405" i="5"/>
  <c r="T412" i="5"/>
  <c r="T427" i="5"/>
  <c r="S427" i="5"/>
  <c r="T439" i="5"/>
  <c r="S452" i="5"/>
  <c r="T459" i="5"/>
  <c r="I465" i="5"/>
  <c r="R465" i="5"/>
  <c r="F465" i="5"/>
  <c r="G465" i="5"/>
  <c r="T472" i="5"/>
  <c r="T485" i="5"/>
  <c r="S485" i="5"/>
  <c r="F533" i="5"/>
  <c r="G533" i="5"/>
  <c r="R533" i="5"/>
  <c r="H533" i="5"/>
  <c r="T539" i="5"/>
  <c r="S539" i="5"/>
  <c r="S558" i="5"/>
  <c r="F564" i="5"/>
  <c r="H564" i="5"/>
  <c r="I564" i="5"/>
  <c r="J564" i="5"/>
  <c r="H569" i="5"/>
  <c r="R569" i="5"/>
  <c r="G569" i="5"/>
  <c r="J569" i="5"/>
  <c r="T575" i="5"/>
  <c r="S575" i="5"/>
  <c r="S588" i="5"/>
  <c r="H593" i="5"/>
  <c r="R593" i="5"/>
  <c r="I593" i="5"/>
  <c r="F593" i="5"/>
  <c r="T599" i="5"/>
  <c r="T605" i="5"/>
  <c r="T611" i="5"/>
  <c r="S611" i="5"/>
  <c r="T617" i="5"/>
  <c r="S622" i="5"/>
  <c r="I628" i="5"/>
  <c r="J628" i="5"/>
  <c r="F628" i="5"/>
  <c r="S646" i="5"/>
  <c r="S664" i="5"/>
  <c r="T670" i="5"/>
  <c r="T676" i="5"/>
  <c r="S676" i="5"/>
  <c r="S687" i="5"/>
  <c r="G710" i="5"/>
  <c r="J710" i="5"/>
  <c r="G716" i="5"/>
  <c r="I716" i="5"/>
  <c r="T722" i="5"/>
  <c r="S722" i="5"/>
  <c r="S728" i="5"/>
  <c r="S734" i="5"/>
  <c r="T740" i="5"/>
  <c r="S763" i="5"/>
  <c r="T763" i="5"/>
  <c r="T771" i="5"/>
  <c r="S771" i="5"/>
  <c r="S778" i="5"/>
  <c r="T778" i="5"/>
  <c r="T791" i="5"/>
  <c r="S791" i="5"/>
  <c r="S799" i="5"/>
  <c r="T799" i="5"/>
  <c r="S805" i="5"/>
  <c r="T811" i="5"/>
  <c r="S811" i="5"/>
  <c r="T819" i="5"/>
  <c r="S819" i="5"/>
  <c r="S825" i="5"/>
  <c r="T832" i="5"/>
  <c r="T838" i="5"/>
  <c r="S838" i="5"/>
  <c r="T846" i="5"/>
  <c r="S846" i="5"/>
  <c r="T852" i="5"/>
  <c r="S858" i="5"/>
  <c r="T858" i="5"/>
  <c r="R865" i="5"/>
  <c r="J865" i="5"/>
  <c r="H865" i="5"/>
  <c r="F865" i="5"/>
  <c r="T872" i="5"/>
  <c r="I877" i="5"/>
  <c r="R877" i="5"/>
  <c r="T884" i="5"/>
  <c r="S890" i="5"/>
  <c r="T890" i="5"/>
  <c r="S903" i="5"/>
  <c r="T903" i="5"/>
  <c r="T915" i="5"/>
  <c r="S915" i="5"/>
  <c r="S923" i="5"/>
  <c r="T923" i="5"/>
  <c r="G941" i="5"/>
  <c r="R941" i="5"/>
  <c r="J941" i="5"/>
  <c r="H941" i="5"/>
  <c r="S956" i="5"/>
  <c r="F961" i="5"/>
  <c r="G961" i="5"/>
  <c r="H961" i="5"/>
  <c r="T974" i="5"/>
  <c r="S974" i="5"/>
  <c r="R993" i="5"/>
  <c r="F993" i="5"/>
  <c r="S1038" i="5"/>
  <c r="T1051" i="5"/>
  <c r="S1051" i="5"/>
  <c r="H1057" i="5"/>
  <c r="I1057" i="5"/>
  <c r="S1077" i="5"/>
  <c r="S1083" i="5"/>
  <c r="T1083" i="5"/>
  <c r="I1124" i="5"/>
  <c r="F1124" i="5"/>
  <c r="I1134" i="5"/>
  <c r="T1140" i="5"/>
  <c r="T1200" i="5"/>
  <c r="S1200" i="5"/>
  <c r="I1214" i="5"/>
  <c r="F1214" i="5"/>
  <c r="G1214" i="5"/>
  <c r="R1214" i="5"/>
  <c r="S1236" i="5"/>
  <c r="T1236" i="5"/>
  <c r="S1243" i="5"/>
  <c r="T1243" i="5"/>
  <c r="T1250" i="5"/>
  <c r="S1250" i="5"/>
  <c r="S1264" i="5"/>
  <c r="T1264" i="5"/>
  <c r="T1270" i="5"/>
  <c r="S1270" i="5"/>
  <c r="S1276" i="5"/>
  <c r="T1276" i="5"/>
  <c r="T1287" i="5"/>
  <c r="S1287" i="5"/>
  <c r="T1294" i="5"/>
  <c r="S1294" i="5"/>
  <c r="S1300" i="5"/>
  <c r="T1300" i="5"/>
  <c r="T1317" i="5"/>
  <c r="S1317" i="5"/>
  <c r="J1340" i="5"/>
  <c r="R1340" i="5"/>
  <c r="G1340" i="5"/>
  <c r="F1340" i="5"/>
  <c r="S1352" i="5"/>
  <c r="T1352" i="5"/>
  <c r="R1358" i="5"/>
  <c r="F1358" i="5"/>
  <c r="T1374" i="5"/>
  <c r="T1379" i="5"/>
  <c r="S1379" i="5"/>
  <c r="T1384" i="5"/>
  <c r="J1389" i="5"/>
  <c r="R1389" i="5"/>
  <c r="G1389" i="5"/>
  <c r="I1389" i="5"/>
  <c r="T1399" i="5"/>
  <c r="S1399" i="5"/>
  <c r="T1415" i="5"/>
  <c r="S1415" i="5"/>
  <c r="T1421" i="5"/>
  <c r="S1421" i="5"/>
  <c r="F1428" i="5"/>
  <c r="H1428" i="5"/>
  <c r="T1436" i="5"/>
  <c r="T1444" i="5"/>
  <c r="T1464" i="5"/>
  <c r="S1480" i="5"/>
  <c r="T1488" i="5"/>
  <c r="S1488" i="5"/>
  <c r="T1496" i="5"/>
  <c r="S1504" i="5"/>
  <c r="T1512" i="5"/>
  <c r="S1519" i="5"/>
  <c r="T1519" i="5"/>
  <c r="J1525" i="5"/>
  <c r="H1525" i="5"/>
  <c r="I1525" i="5"/>
  <c r="R1525" i="5"/>
  <c r="G1525" i="5"/>
  <c r="F1525" i="5"/>
  <c r="T1532" i="5"/>
  <c r="T1538" i="5"/>
  <c r="S1538" i="5"/>
  <c r="S1551" i="5"/>
  <c r="T1551" i="5"/>
  <c r="I1557" i="5"/>
  <c r="R1557" i="5"/>
  <c r="H1557" i="5"/>
  <c r="S1564" i="5"/>
  <c r="T1564" i="5"/>
  <c r="T1570" i="5"/>
  <c r="S1570" i="5"/>
  <c r="S1583" i="5"/>
  <c r="T1583" i="5"/>
  <c r="R1589" i="5"/>
  <c r="H1589" i="5"/>
  <c r="J1589" i="5"/>
  <c r="G1589" i="5"/>
  <c r="F1589" i="5"/>
  <c r="S1615" i="5"/>
  <c r="T1615" i="5"/>
  <c r="R1621" i="5"/>
  <c r="H1621" i="5"/>
  <c r="I1621" i="5"/>
  <c r="F1621" i="5"/>
  <c r="J1621" i="5"/>
  <c r="T1628" i="5"/>
  <c r="S1628" i="5"/>
  <c r="T1641" i="5"/>
  <c r="S1647" i="5"/>
  <c r="T1647" i="5"/>
  <c r="R1653" i="5"/>
  <c r="G1653" i="5"/>
  <c r="H1653" i="5"/>
  <c r="I1653" i="5"/>
  <c r="T1666" i="5"/>
  <c r="S1666" i="5"/>
  <c r="T1679" i="5"/>
  <c r="S1679" i="5"/>
  <c r="R1685" i="5"/>
  <c r="G1685" i="5"/>
  <c r="H1685" i="5"/>
  <c r="I1685" i="5"/>
  <c r="S1692" i="5"/>
  <c r="T1692" i="5"/>
  <c r="T1711" i="5"/>
  <c r="S1711" i="5"/>
  <c r="I1721" i="5"/>
  <c r="J1721" i="5"/>
  <c r="F1721" i="5"/>
  <c r="H1726" i="5"/>
  <c r="J1726" i="5"/>
  <c r="J1742" i="5"/>
  <c r="F1742" i="5"/>
  <c r="S1749" i="5"/>
  <c r="T1749" i="5"/>
  <c r="T1754" i="5"/>
  <c r="S1754" i="5"/>
  <c r="S1760" i="5"/>
  <c r="T1760" i="5"/>
  <c r="J1765" i="5"/>
  <c r="I1765" i="5"/>
  <c r="F1765" i="5"/>
  <c r="T1772" i="5"/>
  <c r="S1772" i="5"/>
  <c r="J1777" i="5"/>
  <c r="F1777" i="5"/>
  <c r="I1777" i="5"/>
  <c r="H1777" i="5"/>
  <c r="G1777" i="5"/>
  <c r="T1784" i="5"/>
  <c r="S1784" i="5"/>
  <c r="T1789" i="5"/>
  <c r="T1795" i="5"/>
  <c r="S1795" i="5"/>
  <c r="T1807" i="5"/>
  <c r="S1807" i="5"/>
  <c r="T1813" i="5"/>
  <c r="S1813" i="5"/>
  <c r="S1819" i="5"/>
  <c r="T1819" i="5"/>
  <c r="T1824" i="5"/>
  <c r="S1824" i="5"/>
  <c r="J1829" i="5"/>
  <c r="F1829" i="5"/>
  <c r="I1829" i="5"/>
  <c r="H1829" i="5"/>
  <c r="G1829" i="5"/>
  <c r="S1835" i="5"/>
  <c r="T1835" i="5"/>
  <c r="T1847" i="5"/>
  <c r="S1847" i="5"/>
  <c r="T1853" i="5"/>
  <c r="S1853" i="5"/>
  <c r="T1859" i="5"/>
  <c r="S1859" i="5"/>
  <c r="T1870" i="5"/>
  <c r="S1870" i="5"/>
  <c r="T1876" i="5"/>
  <c r="S1876" i="5"/>
  <c r="S1883" i="5"/>
  <c r="T1883" i="5"/>
  <c r="S1889" i="5"/>
  <c r="H1894" i="5"/>
  <c r="G1894" i="5"/>
  <c r="I1894" i="5"/>
  <c r="F1894" i="5"/>
  <c r="J1894" i="5"/>
  <c r="S1900" i="5"/>
  <c r="T1900" i="5"/>
  <c r="S1906" i="5"/>
  <c r="T1906" i="5"/>
  <c r="S1911" i="5"/>
  <c r="T1911" i="5"/>
  <c r="H1916" i="5"/>
  <c r="J1916" i="5"/>
  <c r="G1916" i="5"/>
  <c r="F1916" i="5"/>
  <c r="S1922" i="5"/>
  <c r="T1922" i="5"/>
  <c r="S1935" i="5"/>
  <c r="T1935" i="5"/>
  <c r="G1941" i="5"/>
  <c r="I1941" i="5"/>
  <c r="T1947" i="5"/>
  <c r="S1947" i="5"/>
  <c r="T1953" i="5"/>
  <c r="T1959" i="5"/>
  <c r="S1959" i="5"/>
  <c r="S1966" i="5"/>
  <c r="T1966" i="5"/>
  <c r="T1973" i="5"/>
  <c r="S1973" i="5"/>
  <c r="R1977" i="5"/>
  <c r="G1977" i="5"/>
  <c r="I1977" i="5"/>
  <c r="H1977" i="5"/>
  <c r="J1977" i="5"/>
  <c r="F1977" i="5"/>
  <c r="S1984" i="5"/>
  <c r="T1984" i="5"/>
  <c r="S1991" i="5"/>
  <c r="T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T2003" i="5"/>
  <c r="S2003" i="5"/>
  <c r="T2010" i="5"/>
  <c r="S2010" i="5"/>
  <c r="T2022" i="5"/>
  <c r="T2035" i="5"/>
  <c r="G2049" i="5"/>
  <c r="F2049" i="5"/>
  <c r="H2049" i="5"/>
  <c r="I2049" i="5"/>
  <c r="T2062" i="5"/>
  <c r="S2062" i="5"/>
  <c r="J2068" i="5"/>
  <c r="F2068" i="5"/>
  <c r="I2068" i="5"/>
  <c r="H2068" i="5"/>
  <c r="S2075" i="5"/>
  <c r="T2075" i="5"/>
  <c r="T2086" i="5"/>
  <c r="T2307"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38" i="5"/>
  <c r="I38" i="5"/>
  <c r="J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J289" i="5"/>
  <c r="R289" i="5"/>
  <c r="I673" i="5"/>
  <c r="F673" i="5"/>
  <c r="R673" i="5"/>
  <c r="H673" i="5"/>
  <c r="G673" i="5"/>
  <c r="F1421" i="5"/>
  <c r="H1421" i="5"/>
  <c r="S2100" i="5"/>
  <c r="T2100" i="5"/>
  <c r="T2106" i="5"/>
  <c r="S2106" i="5"/>
  <c r="T2118" i="5"/>
  <c r="S2118" i="5"/>
  <c r="T2125" i="5"/>
  <c r="S2125" i="5"/>
  <c r="S2131" i="5"/>
  <c r="T2131" i="5"/>
  <c r="S2138" i="5"/>
  <c r="T2138" i="5"/>
  <c r="T2144" i="5"/>
  <c r="S2144" i="5"/>
  <c r="S2150" i="5"/>
  <c r="T2150" i="5"/>
  <c r="S2157" i="5"/>
  <c r="T2157" i="5"/>
  <c r="T2164" i="5"/>
  <c r="S2164" i="5"/>
  <c r="T2170" i="5"/>
  <c r="S2183" i="5"/>
  <c r="T2183" i="5"/>
  <c r="T2190" i="5"/>
  <c r="S2198" i="5"/>
  <c r="T2198" i="5"/>
  <c r="S2205" i="5"/>
  <c r="T2205" i="5"/>
  <c r="T2211" i="5"/>
  <c r="S2211" i="5"/>
  <c r="S2219" i="5"/>
  <c r="T2219" i="5"/>
  <c r="S2225" i="5"/>
  <c r="S2239" i="5"/>
  <c r="T2239" i="5"/>
  <c r="S2255" i="5"/>
  <c r="T2255" i="5"/>
  <c r="T2263" i="5"/>
  <c r="S2263" i="5"/>
  <c r="S2270" i="5"/>
  <c r="T2270" i="5"/>
  <c r="T2277" i="5"/>
  <c r="S2277" i="5"/>
  <c r="S2285" i="5"/>
  <c r="T2285" i="5"/>
  <c r="T2292" i="5"/>
  <c r="T2299" i="5"/>
  <c r="S2299" i="5"/>
  <c r="F2329" i="5"/>
  <c r="R2329" i="5"/>
  <c r="T2353" i="5"/>
  <c r="T2401"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J111" i="5"/>
  <c r="G66" i="5"/>
  <c r="J66" i="5"/>
  <c r="T66" i="5"/>
  <c r="H1498" i="5"/>
  <c r="G1191" i="5"/>
  <c r="J1039" i="5"/>
  <c r="H2327" i="5"/>
  <c r="I919" i="5"/>
  <c r="H1039" i="5"/>
  <c r="J339" i="5"/>
  <c r="I459" i="5"/>
  <c r="H66" i="5"/>
  <c r="T2247" i="5"/>
  <c r="F1795" i="5"/>
  <c r="J249" i="5"/>
  <c r="H249" i="5"/>
  <c r="J2275" i="5"/>
  <c r="F459" i="5"/>
  <c r="H306" i="5"/>
  <c r="S2190" i="5"/>
  <c r="F2229" i="5"/>
  <c r="S2473" i="5"/>
  <c r="I179" i="5"/>
  <c r="I339" i="5"/>
  <c r="R1458" i="5"/>
  <c r="S2292" i="5"/>
  <c r="G524" i="5"/>
  <c r="F524" i="5"/>
  <c r="H524" i="5"/>
  <c r="I524" i="5"/>
  <c r="R524" i="5"/>
  <c r="I356" i="5"/>
  <c r="G356" i="5"/>
  <c r="R356" i="5"/>
  <c r="F356" i="5"/>
  <c r="G268" i="5"/>
  <c r="J268" i="5"/>
  <c r="F268" i="5"/>
  <c r="G2021" i="5"/>
  <c r="F2021" i="5"/>
  <c r="R2038" i="5"/>
  <c r="J2038" i="5"/>
  <c r="G2038" i="5"/>
  <c r="R2229" i="5"/>
  <c r="G179" i="5"/>
  <c r="I2275" i="5"/>
  <c r="S2307" i="5"/>
  <c r="R2353" i="5"/>
  <c r="J2062" i="5"/>
  <c r="R2062" i="5"/>
  <c r="F111" i="5"/>
  <c r="J2229" i="5"/>
  <c r="I2397" i="5"/>
  <c r="F1498" i="5"/>
  <c r="G1498" i="5"/>
  <c r="R2398" i="5"/>
  <c r="R111" i="5"/>
  <c r="F179" i="5"/>
  <c r="J1555" i="5"/>
  <c r="I515" i="5"/>
  <c r="F2275" i="5"/>
  <c r="G379" i="5"/>
  <c r="F2366" i="5"/>
  <c r="G2366" i="5"/>
  <c r="T2112" i="5"/>
  <c r="G111" i="5"/>
  <c r="H627"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T2228" i="5"/>
  <c r="F41" i="5"/>
  <c r="H41" i="5"/>
  <c r="S126" i="5"/>
  <c r="T232" i="5"/>
  <c r="F285" i="5"/>
  <c r="G285" i="5"/>
  <c r="J285" i="5"/>
  <c r="I285" i="5"/>
  <c r="H285" i="5"/>
  <c r="T293" i="5"/>
  <c r="S293" i="5"/>
  <c r="T333" i="5"/>
  <c r="S333" i="5"/>
  <c r="T340" i="5"/>
  <c r="T347" i="5"/>
  <c r="S347" i="5"/>
  <c r="S366" i="5"/>
  <c r="T399" i="5"/>
  <c r="S399" i="5"/>
  <c r="I405" i="5"/>
  <c r="T413" i="5"/>
  <c r="S440" i="5"/>
  <c r="S460" i="5"/>
  <c r="S486" i="5"/>
  <c r="T486" i="5"/>
  <c r="T494" i="5"/>
  <c r="T501" i="5"/>
  <c r="S501" i="5"/>
  <c r="T507" i="5"/>
  <c r="S507" i="5"/>
  <c r="S514" i="5"/>
  <c r="T514" i="5"/>
  <c r="S520" i="5"/>
  <c r="T540" i="5"/>
  <c r="T547" i="5"/>
  <c r="S547" i="5"/>
  <c r="R553" i="5"/>
  <c r="H553" i="5"/>
  <c r="F553" i="5"/>
  <c r="I553" i="5"/>
  <c r="J553" i="5"/>
  <c r="G553" i="5"/>
  <c r="T559" i="5"/>
  <c r="S559" i="5"/>
  <c r="T565" i="5"/>
  <c r="S565" i="5"/>
  <c r="S570" i="5"/>
  <c r="T570" i="5"/>
  <c r="I581" i="5"/>
  <c r="H581" i="5"/>
  <c r="G581" i="5"/>
  <c r="J581" i="5"/>
  <c r="I588" i="5"/>
  <c r="G588" i="5"/>
  <c r="J588" i="5"/>
  <c r="R588" i="5"/>
  <c r="H588" i="5"/>
  <c r="F588" i="5"/>
  <c r="S594" i="5"/>
  <c r="T594" i="5"/>
  <c r="T629" i="5"/>
  <c r="S660" i="5"/>
  <c r="T660" i="5"/>
  <c r="J670" i="5"/>
  <c r="R670" i="5"/>
  <c r="I670" i="5"/>
  <c r="H670" i="5"/>
  <c r="F676" i="5"/>
  <c r="G676" i="5"/>
  <c r="R676" i="5"/>
  <c r="I676" i="5"/>
  <c r="T682" i="5"/>
  <c r="S682" i="5"/>
  <c r="S752" i="5"/>
  <c r="S826" i="5"/>
  <c r="T826" i="5"/>
  <c r="S866" i="5"/>
  <c r="T866" i="5"/>
  <c r="F956" i="5"/>
  <c r="H956" i="5"/>
  <c r="J956" i="5"/>
  <c r="I956" i="5"/>
  <c r="J1558" i="5"/>
  <c r="G1658" i="5"/>
  <c r="J2309" i="5"/>
  <c r="I2261" i="5"/>
  <c r="H1658" i="5"/>
  <c r="H814" i="5"/>
  <c r="I1558" i="5"/>
  <c r="J869" i="5"/>
  <c r="J2283" i="5"/>
  <c r="G2459" i="5"/>
  <c r="F2309" i="5"/>
  <c r="F2142" i="5"/>
  <c r="S2295" i="5"/>
  <c r="S2207" i="5"/>
  <c r="I1125" i="5"/>
  <c r="T2102" i="5"/>
  <c r="S2102" i="5"/>
  <c r="S2115" i="5"/>
  <c r="H2133" i="5"/>
  <c r="R2133" i="5"/>
  <c r="F2133" i="5"/>
  <c r="J2133" i="5"/>
  <c r="I2133" i="5"/>
  <c r="G2140" i="5"/>
  <c r="I2140" i="5"/>
  <c r="H2140" i="5"/>
  <c r="J2140" i="5"/>
  <c r="R2140" i="5"/>
  <c r="S2146" i="5"/>
  <c r="S2166" i="5"/>
  <c r="T2250" i="5"/>
  <c r="S2250" i="5"/>
  <c r="T2266" i="5"/>
  <c r="S2266" i="5"/>
  <c r="T2280" i="5"/>
  <c r="S2280" i="5"/>
  <c r="T2288" i="5"/>
  <c r="S2288" i="5"/>
  <c r="S2325" i="5"/>
  <c r="T2332" i="5"/>
  <c r="S2332" i="5"/>
  <c r="T2340" i="5"/>
  <c r="S2340" i="5"/>
  <c r="T2356" i="5"/>
  <c r="S2356" i="5"/>
  <c r="T2364" i="5"/>
  <c r="S2364" i="5"/>
  <c r="T2372" i="5"/>
  <c r="S2372" i="5"/>
  <c r="T2380" i="5"/>
  <c r="S2380" i="5"/>
  <c r="T2388" i="5"/>
  <c r="S2404" i="5"/>
  <c r="T2412" i="5"/>
  <c r="S2412" i="5"/>
  <c r="T2420" i="5"/>
  <c r="S2420" i="5"/>
  <c r="T2436" i="5"/>
  <c r="S2436" i="5"/>
  <c r="T2452" i="5"/>
  <c r="S2452" i="5"/>
  <c r="T2484" i="5"/>
  <c r="S2484" i="5"/>
  <c r="S2492" i="5"/>
  <c r="T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F2261" i="5"/>
  <c r="J2481" i="5"/>
  <c r="F2086" i="5"/>
  <c r="T2115" i="5"/>
  <c r="R814" i="5"/>
  <c r="F1845" i="5"/>
  <c r="T2468" i="5"/>
  <c r="I1622" i="5"/>
  <c r="I292" i="5"/>
  <c r="H869" i="5"/>
  <c r="R1125" i="5"/>
  <c r="R2385" i="5"/>
  <c r="T2207" i="5"/>
  <c r="T2127" i="5"/>
  <c r="R2340" i="5"/>
  <c r="T2146" i="5"/>
  <c r="T2325" i="5"/>
  <c r="G1708" i="5"/>
  <c r="S413" i="5"/>
  <c r="T2160" i="5"/>
  <c r="G292" i="5"/>
  <c r="H1622" i="5"/>
  <c r="G2134" i="5"/>
  <c r="J1125" i="5"/>
  <c r="I2481" i="5"/>
  <c r="F2385" i="5"/>
  <c r="S2242" i="5"/>
  <c r="H2340" i="5"/>
  <c r="F2140" i="5"/>
  <c r="T2214" i="5"/>
  <c r="F1708" i="5"/>
  <c r="H676" i="5"/>
  <c r="I657" i="5"/>
  <c r="R657" i="5"/>
  <c r="T635" i="5"/>
  <c r="F1658" i="5"/>
  <c r="J1845" i="5"/>
  <c r="T2476" i="5"/>
  <c r="R1622" i="5"/>
  <c r="H2134" i="5"/>
  <c r="F1125" i="5"/>
  <c r="I2475" i="5"/>
  <c r="H2459" i="5"/>
  <c r="S2396" i="5"/>
  <c r="S2258" i="5"/>
  <c r="F1780" i="5"/>
  <c r="T216" i="5"/>
  <c r="T267" i="5"/>
  <c r="S267" i="5"/>
  <c r="T299" i="5"/>
  <c r="S299" i="5"/>
  <c r="T400" i="5"/>
  <c r="S428" i="5"/>
  <c r="S461" i="5"/>
  <c r="T467" i="5"/>
  <c r="S467" i="5"/>
  <c r="T487" i="5"/>
  <c r="S487" i="5"/>
  <c r="T495" i="5"/>
  <c r="S495" i="5"/>
  <c r="F501" i="5"/>
  <c r="I501" i="5"/>
  <c r="T535" i="5"/>
  <c r="S535" i="5"/>
  <c r="S554" i="5"/>
  <c r="T554" i="5"/>
  <c r="S560" i="5"/>
  <c r="J565" i="5"/>
  <c r="H565" i="5"/>
  <c r="T589" i="5"/>
  <c r="S589" i="5"/>
  <c r="T595" i="5"/>
  <c r="S595" i="5"/>
  <c r="T601" i="5"/>
  <c r="R612" i="5"/>
  <c r="G612" i="5"/>
  <c r="T848" i="5"/>
  <c r="S848" i="5"/>
  <c r="S854" i="5"/>
  <c r="T854" i="5"/>
  <c r="T860" i="5"/>
  <c r="S886" i="5"/>
  <c r="S957" i="5"/>
  <c r="T957" i="5"/>
  <c r="T982" i="5"/>
  <c r="S982" i="5"/>
  <c r="S995" i="5"/>
  <c r="T995" i="5"/>
  <c r="S1053" i="5"/>
  <c r="T1216" i="5"/>
  <c r="S1396" i="5"/>
  <c r="T1396" i="5"/>
  <c r="S1438" i="5"/>
  <c r="S1610" i="5"/>
  <c r="T1610" i="5"/>
  <c r="F1629" i="5"/>
  <c r="G1629" i="5"/>
  <c r="T1668" i="5"/>
  <c r="T1674" i="5"/>
  <c r="S1674" i="5"/>
  <c r="R1717" i="5"/>
  <c r="G1717" i="5"/>
  <c r="R1801" i="5"/>
  <c r="G1801" i="5"/>
  <c r="H1801" i="5"/>
  <c r="I1870" i="5"/>
  <c r="R1870" i="5"/>
  <c r="H1870" i="5"/>
  <c r="S1877" i="5"/>
  <c r="T827" i="5"/>
  <c r="T886" i="5"/>
  <c r="T1053" i="5"/>
  <c r="R708" i="5"/>
  <c r="S1360" i="5"/>
  <c r="S443" i="5"/>
  <c r="S1023" i="5"/>
  <c r="F1413" i="5"/>
  <c r="T142" i="5"/>
  <c r="I217" i="5"/>
  <c r="T437" i="5"/>
  <c r="S437" i="5"/>
  <c r="H476" i="5"/>
  <c r="G476" i="5"/>
  <c r="R476" i="5"/>
  <c r="T517" i="5"/>
  <c r="S614" i="5"/>
  <c r="I637" i="5"/>
  <c r="G637" i="5"/>
  <c r="T685" i="5"/>
  <c r="T768" i="5"/>
  <c r="T782" i="5"/>
  <c r="S822" i="5"/>
  <c r="T822" i="5"/>
  <c r="T836" i="5"/>
  <c r="S928" i="5"/>
  <c r="T928" i="5"/>
  <c r="S933" i="5"/>
  <c r="T933" i="5"/>
  <c r="S946" i="5"/>
  <c r="T946" i="5"/>
  <c r="S991" i="5"/>
  <c r="T991" i="5"/>
  <c r="T1102" i="5"/>
  <c r="S1102" i="5"/>
  <c r="T1112" i="5"/>
  <c r="S1112" i="5"/>
  <c r="S1117" i="5"/>
  <c r="S1122" i="5"/>
  <c r="T1122" i="5"/>
  <c r="T1128" i="5"/>
  <c r="S1128" i="5"/>
  <c r="I1190" i="5"/>
  <c r="T1303" i="5"/>
  <c r="S1303" i="5"/>
  <c r="T1315" i="5"/>
  <c r="S1315" i="5"/>
  <c r="T1477" i="5"/>
  <c r="T1501" i="5"/>
  <c r="T1600" i="5"/>
  <c r="S1600" i="5"/>
  <c r="T1664" i="5"/>
  <c r="S1664" i="5"/>
  <c r="G1734" i="5"/>
  <c r="I1734" i="5"/>
  <c r="S1781" i="5"/>
  <c r="T1781" i="5"/>
  <c r="R1797" i="5"/>
  <c r="G1797" i="5"/>
  <c r="H637" i="5"/>
  <c r="T1105" i="5"/>
  <c r="T989" i="5"/>
  <c r="T1360" i="5"/>
  <c r="G1597" i="5"/>
  <c r="S1668" i="5"/>
  <c r="F29" i="5"/>
  <c r="T1131" i="5"/>
  <c r="T894" i="5"/>
  <c r="J612" i="5"/>
  <c r="S541" i="5"/>
  <c r="S469" i="5"/>
  <c r="J476" i="5"/>
  <c r="S1046" i="5"/>
  <c r="T755" i="5"/>
  <c r="T1183" i="5"/>
  <c r="G453" i="5"/>
  <c r="I453" i="5"/>
  <c r="T802" i="5"/>
  <c r="S537" i="5"/>
  <c r="T1021" i="5"/>
  <c r="F620" i="5"/>
  <c r="S483" i="5"/>
  <c r="T1117" i="5"/>
  <c r="S1055" i="5"/>
  <c r="G1413" i="5"/>
  <c r="S714" i="5"/>
  <c r="S691" i="5"/>
  <c r="T382" i="5"/>
  <c r="T1156" i="5"/>
  <c r="T1438" i="5"/>
  <c r="H49" i="5"/>
  <c r="R49" i="5"/>
  <c r="S370" i="5"/>
  <c r="R1491" i="5"/>
  <c r="J1491" i="5"/>
  <c r="H774" i="5"/>
  <c r="F1070" i="5"/>
  <c r="R1221" i="5"/>
  <c r="R1253" i="5"/>
  <c r="F1285" i="5"/>
  <c r="R1317" i="5"/>
  <c r="I727" i="5"/>
  <c r="R66" i="5"/>
  <c r="F141" i="5"/>
  <c r="G141" i="5"/>
  <c r="R205" i="5"/>
  <c r="G205" i="5"/>
  <c r="T336" i="5"/>
  <c r="S374" i="5"/>
  <c r="S644" i="5"/>
  <c r="H649" i="5"/>
  <c r="J649" i="5"/>
  <c r="R649" i="5"/>
  <c r="J661" i="5"/>
  <c r="H661" i="5"/>
  <c r="H684" i="5"/>
  <c r="I684" i="5"/>
  <c r="G684" i="5"/>
  <c r="S696" i="5"/>
  <c r="T702" i="5"/>
  <c r="S702" i="5"/>
  <c r="T708" i="5"/>
  <c r="S708" i="5"/>
  <c r="T719" i="5"/>
  <c r="S719" i="5"/>
  <c r="R748" i="5"/>
  <c r="H748" i="5"/>
  <c r="S760" i="5"/>
  <c r="T767" i="5"/>
  <c r="S767" i="5"/>
  <c r="T775" i="5"/>
  <c r="S775" i="5"/>
  <c r="T788" i="5"/>
  <c r="T815" i="5"/>
  <c r="S815" i="5"/>
  <c r="J828" i="5"/>
  <c r="F828" i="5"/>
  <c r="H828" i="5"/>
  <c r="I828" i="5"/>
  <c r="S842" i="5"/>
  <c r="T842" i="5"/>
  <c r="T849" i="5"/>
  <c r="J868" i="5"/>
  <c r="F868" i="5"/>
  <c r="S874" i="5"/>
  <c r="T874" i="5"/>
  <c r="T888" i="5"/>
  <c r="S927" i="5"/>
  <c r="J932" i="5"/>
  <c r="I932" i="5"/>
  <c r="F932" i="5"/>
  <c r="H932" i="5"/>
  <c r="H977" i="5"/>
  <c r="R977" i="5"/>
  <c r="I977" i="5"/>
  <c r="S997" i="5"/>
  <c r="H1009" i="5"/>
  <c r="I1009" i="5"/>
  <c r="T1022" i="5"/>
  <c r="S1022" i="5"/>
  <c r="T1029" i="5"/>
  <c r="S1035" i="5"/>
  <c r="T1035" i="5"/>
  <c r="J1041" i="5"/>
  <c r="I1041" i="5"/>
  <c r="R1041" i="5"/>
  <c r="F1041" i="5"/>
  <c r="S1061" i="5"/>
  <c r="T1061" i="5"/>
  <c r="J1073" i="5"/>
  <c r="R1073" i="5"/>
  <c r="H1073" i="5"/>
  <c r="I1073" i="5"/>
  <c r="R1085" i="5"/>
  <c r="I1085" i="5"/>
  <c r="H1085" i="5"/>
  <c r="J1085" i="5"/>
  <c r="F1085" i="5"/>
  <c r="G1085" i="5"/>
  <c r="S1101" i="5"/>
  <c r="S1111" i="5"/>
  <c r="T1111" i="5"/>
  <c r="S1127" i="5"/>
  <c r="T1127" i="5"/>
  <c r="R1132" i="5"/>
  <c r="H1132" i="5"/>
  <c r="I1132" i="5"/>
  <c r="J1132" i="5"/>
  <c r="S1147" i="5"/>
  <c r="T1147" i="5"/>
  <c r="T1152" i="5"/>
  <c r="S1157" i="5"/>
  <c r="G1182" i="5"/>
  <c r="H1182" i="5"/>
  <c r="F1182" i="5"/>
  <c r="S1190" i="5"/>
  <c r="T1190" i="5"/>
  <c r="S1197" i="5"/>
  <c r="T1197" i="5"/>
  <c r="S1204" i="5"/>
  <c r="T1225" i="5"/>
  <c r="S1232" i="5"/>
  <c r="T1232" i="5"/>
  <c r="T1239" i="5"/>
  <c r="S1239" i="5"/>
  <c r="I1246" i="5"/>
  <c r="H1246" i="5"/>
  <c r="J1246" i="5"/>
  <c r="F1246" i="5"/>
  <c r="R1246" i="5"/>
  <c r="S1254" i="5"/>
  <c r="T1254" i="5"/>
  <c r="S1261" i="5"/>
  <c r="T1261" i="5"/>
  <c r="H1302" i="5"/>
  <c r="F1302" i="5"/>
  <c r="R1302" i="5"/>
  <c r="S1314" i="5"/>
  <c r="T1314" i="5"/>
  <c r="T1320" i="5"/>
  <c r="S1320" i="5"/>
  <c r="S1326" i="5"/>
  <c r="T1326" i="5"/>
  <c r="T1332" i="5"/>
  <c r="S1332" i="5"/>
  <c r="J1348" i="5"/>
  <c r="F1348" i="5"/>
  <c r="H1348" i="5"/>
  <c r="I1348" i="5"/>
  <c r="G1348" i="5"/>
  <c r="R1348" i="5"/>
  <c r="T1355" i="5"/>
  <c r="S1355" i="5"/>
  <c r="F1361" i="5"/>
  <c r="H1361" i="5"/>
  <c r="G1361" i="5"/>
  <c r="I1361" i="5"/>
  <c r="H1381" i="5"/>
  <c r="J1381" i="5"/>
  <c r="F1381" i="5"/>
  <c r="R1381" i="5"/>
  <c r="G1381" i="5"/>
  <c r="T1387" i="5"/>
  <c r="S1392" i="5"/>
  <c r="T1397" i="5"/>
  <c r="S1397" i="5"/>
  <c r="T1407" i="5"/>
  <c r="S1407" i="5"/>
  <c r="S1413" i="5"/>
  <c r="S1432" i="5"/>
  <c r="R1453" i="5"/>
  <c r="J1453" i="5"/>
  <c r="R1460" i="5"/>
  <c r="J1460" i="5"/>
  <c r="G1460" i="5"/>
  <c r="F1460" i="5"/>
  <c r="H1460" i="5"/>
  <c r="T1484" i="5"/>
  <c r="S1484" i="5"/>
  <c r="T1508" i="5"/>
  <c r="S1508" i="5"/>
  <c r="J1541" i="5"/>
  <c r="S1548" i="5"/>
  <c r="J1573" i="5"/>
  <c r="I1573" i="5"/>
  <c r="R1573" i="5"/>
  <c r="G1573" i="5"/>
  <c r="S1586" i="5"/>
  <c r="T1586" i="5"/>
  <c r="T1599" i="5"/>
  <c r="H1605" i="5"/>
  <c r="I1605" i="5"/>
  <c r="J1605" i="5"/>
  <c r="R1605" i="5"/>
  <c r="T1612" i="5"/>
  <c r="S1612" i="5"/>
  <c r="T1618" i="5"/>
  <c r="S1618" i="5"/>
  <c r="S1625" i="5"/>
  <c r="T1631" i="5"/>
  <c r="I1637" i="5"/>
  <c r="I1669" i="5"/>
  <c r="S1689" i="5"/>
  <c r="R1701" i="5"/>
  <c r="G1701" i="5"/>
  <c r="H1701" i="5"/>
  <c r="I1701" i="5"/>
  <c r="S1708" i="5"/>
  <c r="R1713" i="5"/>
  <c r="J1713" i="5"/>
  <c r="F1713" i="5"/>
  <c r="I1713" i="5"/>
  <c r="G1713" i="5"/>
  <c r="J1718" i="5"/>
  <c r="T1724" i="5"/>
  <c r="S1724" i="5"/>
  <c r="T1734" i="5"/>
  <c r="S1739" i="5"/>
  <c r="T1739" i="5"/>
  <c r="G1750" i="5"/>
  <c r="H1750" i="5"/>
  <c r="R1750" i="5"/>
  <c r="T1757" i="5"/>
  <c r="S1757" i="5"/>
  <c r="R1761" i="5"/>
  <c r="H1761" i="5"/>
  <c r="J1761" i="5"/>
  <c r="F1761" i="5"/>
  <c r="S1768" i="5"/>
  <c r="T1768" i="5"/>
  <c r="T1774" i="5"/>
  <c r="S1774" i="5"/>
  <c r="T1780" i="5"/>
  <c r="S1780" i="5"/>
  <c r="T1791" i="5"/>
  <c r="S1791" i="5"/>
  <c r="S1797" i="5"/>
  <c r="S1803" i="5"/>
  <c r="T1803" i="5"/>
  <c r="F1809" i="5"/>
  <c r="I1809" i="5"/>
  <c r="S1832" i="5"/>
  <c r="T1832" i="5"/>
  <c r="T1842" i="5"/>
  <c r="S1842" i="5"/>
  <c r="T1855" i="5"/>
  <c r="S1855" i="5"/>
  <c r="S1872" i="5"/>
  <c r="T1872" i="5"/>
  <c r="T1879" i="5"/>
  <c r="S1879" i="5"/>
  <c r="T1885" i="5"/>
  <c r="T1891" i="5"/>
  <c r="T1918" i="5"/>
  <c r="T1925" i="5"/>
  <c r="S1925" i="5"/>
  <c r="T1931" i="5"/>
  <c r="S1931" i="5"/>
  <c r="R1937" i="5"/>
  <c r="H1937" i="5"/>
  <c r="J1937" i="5"/>
  <c r="F1937" i="5"/>
  <c r="G1937" i="5"/>
  <c r="I1937" i="5"/>
  <c r="R1949" i="5"/>
  <c r="H1949" i="5"/>
  <c r="J1949" i="5"/>
  <c r="T1955" i="5"/>
  <c r="S1955" i="5"/>
  <c r="R1961" i="5"/>
  <c r="J1961" i="5"/>
  <c r="F1961" i="5"/>
  <c r="G1961" i="5"/>
  <c r="I1961" i="5"/>
  <c r="S1969" i="5"/>
  <c r="H1974" i="5"/>
  <c r="I1974" i="5"/>
  <c r="R1974" i="5"/>
  <c r="T1980" i="5"/>
  <c r="S1980" i="5"/>
  <c r="S1986" i="5"/>
  <c r="T1986" i="5"/>
  <c r="T1993" i="5"/>
  <c r="S1993" i="5"/>
  <c r="S2006" i="5"/>
  <c r="T2006" i="5"/>
  <c r="T2013" i="5"/>
  <c r="S2013" i="5"/>
  <c r="S2031" i="5"/>
  <c r="T2031" i="5"/>
  <c r="T2038" i="5"/>
  <c r="S2038" i="5"/>
  <c r="S2045" i="5"/>
  <c r="S2052" i="5"/>
  <c r="T2052" i="5"/>
  <c r="T2058" i="5"/>
  <c r="S2058" i="5"/>
  <c r="T2065" i="5"/>
  <c r="S2065" i="5"/>
  <c r="S2071" i="5"/>
  <c r="T2071" i="5"/>
  <c r="T2082" i="5"/>
  <c r="S2082" i="5"/>
  <c r="T2096" i="5"/>
  <c r="S2096" i="5"/>
  <c r="J2101" i="5"/>
  <c r="H2101" i="5"/>
  <c r="G2101" i="5"/>
  <c r="R2101" i="5"/>
  <c r="F2101" i="5"/>
  <c r="I2101" i="5"/>
  <c r="T2108" i="5"/>
  <c r="S2108" i="5"/>
  <c r="T2114" i="5"/>
  <c r="S2114" i="5"/>
  <c r="T2120" i="5"/>
  <c r="S2120" i="5"/>
  <c r="T2126" i="5"/>
  <c r="S2126" i="5"/>
  <c r="S2159" i="5"/>
  <c r="T2159" i="5"/>
  <c r="I2165" i="5"/>
  <c r="G2165" i="5"/>
  <c r="S2179" i="5"/>
  <c r="T2179" i="5"/>
  <c r="T2192" i="5"/>
  <c r="S2192" i="5"/>
  <c r="T2206" i="5"/>
  <c r="S2206" i="5"/>
  <c r="S2221" i="5"/>
  <c r="T2221" i="5"/>
  <c r="S2301" i="5"/>
  <c r="T2301" i="5"/>
  <c r="S2309" i="5"/>
  <c r="T2309" i="5"/>
  <c r="T2316" i="5"/>
  <c r="S2316" i="5"/>
  <c r="S2427" i="5"/>
  <c r="T2427" i="5"/>
  <c r="S2435" i="5"/>
  <c r="T2435" i="5"/>
  <c r="T2443" i="5"/>
  <c r="S2443" i="5"/>
  <c r="F2449" i="5"/>
  <c r="G2449" i="5"/>
  <c r="H76" i="5"/>
  <c r="H140" i="5"/>
  <c r="H204" i="5"/>
  <c r="J846" i="5"/>
  <c r="J1070" i="5"/>
  <c r="R1189" i="5"/>
  <c r="F1221" i="5"/>
  <c r="F1253" i="5"/>
  <c r="J1285" i="5"/>
  <c r="F1317" i="5"/>
  <c r="F54" i="5"/>
  <c r="F118" i="5"/>
  <c r="J182" i="5"/>
  <c r="H733" i="5"/>
  <c r="F994" i="5"/>
  <c r="F66" i="5"/>
  <c r="J1972" i="5"/>
  <c r="I853" i="5"/>
  <c r="H1966" i="5"/>
  <c r="F1485" i="5"/>
  <c r="G393" i="5"/>
  <c r="I1453" i="5"/>
  <c r="T1413" i="5"/>
  <c r="T1218" i="5"/>
  <c r="T1797" i="5"/>
  <c r="F1573" i="5"/>
  <c r="R1579" i="5"/>
  <c r="H1972" i="5"/>
  <c r="G333" i="5"/>
  <c r="R1619" i="5"/>
  <c r="H903" i="5"/>
  <c r="G994" i="5"/>
  <c r="F774" i="5"/>
  <c r="F418" i="5"/>
  <c r="I798" i="5"/>
  <c r="J1189" i="5"/>
  <c r="I182" i="5"/>
  <c r="H727" i="5"/>
  <c r="J1485" i="5"/>
  <c r="I333" i="5"/>
  <c r="H393" i="5"/>
  <c r="H868" i="5"/>
  <c r="H1041" i="5"/>
  <c r="S795" i="5"/>
  <c r="G649" i="5"/>
  <c r="G1041" i="5"/>
  <c r="G1761" i="5"/>
  <c r="S1554" i="5"/>
  <c r="T1392"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T1204" i="5"/>
  <c r="R684" i="5"/>
  <c r="T1432" i="5"/>
  <c r="G306" i="5"/>
  <c r="J306" i="5"/>
  <c r="J418" i="5"/>
  <c r="I846" i="5"/>
  <c r="I1221" i="5"/>
  <c r="I1253" i="5"/>
  <c r="H1285" i="5"/>
  <c r="I1317" i="5"/>
  <c r="F669" i="5"/>
  <c r="F727" i="5"/>
  <c r="H964" i="5"/>
  <c r="J575" i="5"/>
  <c r="I1972" i="5"/>
  <c r="F853" i="5"/>
  <c r="R1966" i="5"/>
  <c r="R333" i="5"/>
  <c r="F393" i="5"/>
  <c r="H1573" i="5"/>
  <c r="S1599" i="5"/>
  <c r="S1387" i="5"/>
  <c r="T862" i="5"/>
  <c r="F1132" i="5"/>
  <c r="T1137" i="5"/>
  <c r="S945" i="5"/>
  <c r="T1067"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J63" i="5"/>
  <c r="R1471" i="5"/>
  <c r="G63" i="5"/>
  <c r="F71" i="5"/>
  <c r="I2077" i="5"/>
  <c r="F1324" i="5"/>
  <c r="F63" i="5"/>
  <c r="R951" i="5"/>
  <c r="G165" i="5"/>
  <c r="R654" i="5"/>
  <c r="H2496" i="5"/>
  <c r="F2497" i="5"/>
  <c r="R2497" i="5"/>
  <c r="J2497" i="5"/>
  <c r="I2497" i="5"/>
  <c r="H2497" i="5"/>
  <c r="J183" i="5"/>
  <c r="J1524" i="5"/>
  <c r="R628" i="5"/>
  <c r="R41" i="5"/>
  <c r="T513" i="5"/>
  <c r="T126" i="5"/>
  <c r="S1496" i="5"/>
  <c r="R1700" i="5"/>
  <c r="S493" i="5"/>
  <c r="S479" i="5"/>
  <c r="S1410" i="5"/>
  <c r="S412" i="5"/>
  <c r="S1444" i="5"/>
  <c r="T751" i="5"/>
  <c r="T1634" i="5"/>
  <c r="I113" i="5"/>
  <c r="T420" i="5"/>
  <c r="F383" i="5"/>
  <c r="I1524" i="5"/>
  <c r="R2332" i="5"/>
  <c r="S405" i="5"/>
  <c r="G41" i="5"/>
  <c r="G628" i="5"/>
  <c r="S519" i="5"/>
  <c r="S251" i="5"/>
  <c r="T805" i="5"/>
  <c r="R564" i="5"/>
  <c r="S872" i="5"/>
  <c r="G877" i="5"/>
  <c r="F877" i="5"/>
  <c r="S233" i="5"/>
  <c r="S1512" i="5"/>
  <c r="T640" i="5"/>
  <c r="S1374" i="5"/>
  <c r="G383" i="5"/>
  <c r="H1524" i="5"/>
  <c r="F2332" i="5"/>
  <c r="S433" i="5"/>
  <c r="I569" i="5"/>
  <c r="H628" i="5"/>
  <c r="G865" i="5"/>
  <c r="S1450" i="5"/>
  <c r="S640" i="5"/>
  <c r="T1698" i="5"/>
  <c r="S1394" i="5"/>
  <c r="S553" i="5"/>
  <c r="G593" i="5"/>
  <c r="G564" i="5"/>
  <c r="T659"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T1880" i="5"/>
  <c r="S1880" i="5"/>
  <c r="S1886" i="5"/>
  <c r="T1886" i="5"/>
  <c r="R1913" i="5"/>
  <c r="G1913" i="5"/>
  <c r="I1913" i="5"/>
  <c r="H1913" i="5"/>
  <c r="J1913" i="5"/>
  <c r="F1913" i="5"/>
  <c r="H1925" i="5"/>
  <c r="R1925" i="5"/>
  <c r="S2235" i="5"/>
  <c r="I2462" i="5"/>
  <c r="J2462" i="5"/>
  <c r="F2462" i="5"/>
  <c r="H2462" i="5"/>
  <c r="G2462" i="5"/>
  <c r="R1679" i="5"/>
  <c r="I1421" i="5"/>
  <c r="J1421" i="5"/>
  <c r="G1421" i="5"/>
  <c r="I927" i="5"/>
  <c r="H1031" i="5"/>
  <c r="F415" i="5"/>
  <c r="T975" i="5"/>
  <c r="S1851" i="5"/>
  <c r="T1851" i="5"/>
  <c r="T1857"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T723" i="5"/>
  <c r="S723" i="5"/>
  <c r="J734" i="5"/>
  <c r="F734" i="5"/>
  <c r="R734" i="5"/>
  <c r="R740" i="5"/>
  <c r="F740" i="5"/>
  <c r="H740" i="5"/>
  <c r="J740" i="5"/>
  <c r="I740" i="5"/>
  <c r="T772" i="5"/>
  <c r="T792" i="5"/>
  <c r="S792" i="5"/>
  <c r="T800" i="5"/>
  <c r="S800" i="5"/>
  <c r="S988" i="5"/>
  <c r="T988" i="5"/>
  <c r="T994" i="5"/>
  <c r="S994" i="5"/>
  <c r="S1001" i="5"/>
  <c r="T1001" i="5"/>
  <c r="S1033" i="5"/>
  <c r="T1033" i="5"/>
  <c r="F1045" i="5"/>
  <c r="I1045" i="5"/>
  <c r="S1052" i="5"/>
  <c r="T1052" i="5"/>
  <c r="S1065" i="5"/>
  <c r="T1065" i="5"/>
  <c r="T1094" i="5"/>
  <c r="S1094" i="5"/>
  <c r="S1135" i="5"/>
  <c r="H1140" i="5"/>
  <c r="J1140" i="5"/>
  <c r="S1145" i="5"/>
  <c r="T1145" i="5"/>
  <c r="S1155" i="5"/>
  <c r="T1155" i="5"/>
  <c r="T1288" i="5"/>
  <c r="T1335" i="5"/>
  <c r="S1335" i="5"/>
  <c r="T1390" i="5"/>
  <c r="S1390" i="5"/>
  <c r="T1400" i="5"/>
  <c r="S1400" i="5"/>
  <c r="T1422" i="5"/>
  <c r="S1422" i="5"/>
  <c r="T1437" i="5"/>
  <c r="H1444" i="5"/>
  <c r="R1444" i="5"/>
  <c r="G1444" i="5"/>
  <c r="T1513" i="5"/>
  <c r="T1552" i="5"/>
  <c r="S1552" i="5"/>
  <c r="F1609" i="5"/>
  <c r="G1609" i="5"/>
  <c r="S1622" i="5"/>
  <c r="T1622" i="5"/>
  <c r="G1641" i="5"/>
  <c r="F1641" i="5"/>
  <c r="J1641" i="5"/>
  <c r="T1680" i="5"/>
  <c r="S1680" i="5"/>
  <c r="R1765" i="5"/>
  <c r="G1765" i="5"/>
  <c r="H1765" i="5"/>
  <c r="R1833" i="5"/>
  <c r="H1833" i="5"/>
  <c r="G1833" i="5"/>
  <c r="S636" i="5"/>
  <c r="F653" i="5"/>
  <c r="G653" i="5"/>
  <c r="J653" i="5"/>
  <c r="H653" i="5"/>
  <c r="I653" i="5"/>
  <c r="H660" i="5"/>
  <c r="R660" i="5"/>
  <c r="F660" i="5"/>
  <c r="I660" i="5"/>
  <c r="J660" i="5"/>
  <c r="T671" i="5"/>
  <c r="S671" i="5"/>
  <c r="F694" i="5"/>
  <c r="R694" i="5"/>
  <c r="H694" i="5"/>
  <c r="I694" i="5"/>
  <c r="F700" i="5"/>
  <c r="R700" i="5"/>
  <c r="H700" i="5"/>
  <c r="T2124" i="5"/>
  <c r="S2124" i="5"/>
  <c r="I2129" i="5"/>
  <c r="R2129" i="5"/>
  <c r="H2129" i="5"/>
  <c r="S2156" i="5"/>
  <c r="T2156" i="5"/>
  <c r="S2176" i="5"/>
  <c r="T2176" i="5"/>
  <c r="T2188" i="5"/>
  <c r="S2188" i="5"/>
  <c r="R2485" i="5"/>
  <c r="F2485" i="5"/>
  <c r="G2485" i="5"/>
  <c r="I734" i="5"/>
  <c r="T381" i="5"/>
  <c r="S381" i="5"/>
  <c r="T388" i="5"/>
  <c r="S394" i="5"/>
  <c r="T394" i="5"/>
  <c r="T415" i="5"/>
  <c r="S415" i="5"/>
  <c r="T423" i="5"/>
  <c r="S423" i="5"/>
  <c r="T429" i="5"/>
  <c r="S429" i="5"/>
  <c r="G461" i="5"/>
  <c r="I461" i="5"/>
  <c r="J481" i="5"/>
  <c r="T529" i="5"/>
  <c r="S529" i="5"/>
  <c r="S536" i="5"/>
  <c r="S549" i="5"/>
  <c r="T549" i="5"/>
  <c r="T555" i="5"/>
  <c r="S555" i="5"/>
  <c r="T561" i="5"/>
  <c r="S561" i="5"/>
  <c r="H577" i="5"/>
  <c r="R577" i="5"/>
  <c r="G577" i="5"/>
  <c r="T583" i="5"/>
  <c r="S583" i="5"/>
  <c r="F589" i="5"/>
  <c r="I589" i="5"/>
  <c r="H589" i="5"/>
  <c r="R589" i="5"/>
  <c r="G589" i="5"/>
  <c r="T613" i="5"/>
  <c r="T625" i="5"/>
  <c r="S625" i="5"/>
  <c r="T2042"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T247" i="5"/>
  <c r="S247" i="5"/>
  <c r="T269" i="5"/>
  <c r="S269" i="5"/>
  <c r="T275" i="5"/>
  <c r="S275" i="5"/>
  <c r="T281" i="5"/>
  <c r="S281" i="5"/>
  <c r="T313" i="5"/>
  <c r="S313" i="5"/>
  <c r="T329" i="5"/>
  <c r="S329" i="5"/>
  <c r="T343" i="5"/>
  <c r="S343" i="5"/>
  <c r="S746" i="5"/>
  <c r="F85" i="5"/>
  <c r="R85" i="5"/>
  <c r="T111" i="5"/>
  <c r="H2329" i="5"/>
  <c r="G2329" i="5"/>
  <c r="J2329" i="5"/>
  <c r="I2329" i="5"/>
  <c r="T2416" i="5"/>
  <c r="S2416" i="5"/>
  <c r="T2424" i="5"/>
  <c r="S2424" i="5"/>
  <c r="S2464" i="5"/>
  <c r="T2464" i="5"/>
  <c r="T2472" i="5"/>
  <c r="S2472" i="5"/>
  <c r="S626" i="5"/>
  <c r="J1648" i="5"/>
  <c r="H1648" i="5"/>
  <c r="F1648" i="5"/>
  <c r="H1520" i="5"/>
  <c r="R1646" i="5"/>
  <c r="I1646" i="5"/>
  <c r="G526" i="5"/>
  <c r="R526" i="5"/>
  <c r="J526" i="5"/>
  <c r="I482" i="5"/>
  <c r="H482" i="5"/>
  <c r="F482" i="5"/>
  <c r="G482" i="5"/>
  <c r="H397" i="5"/>
  <c r="I397" i="5"/>
  <c r="R397" i="5"/>
  <c r="F921" i="5"/>
  <c r="G921" i="5"/>
  <c r="S2173" i="5"/>
  <c r="T2180" i="5"/>
  <c r="S2180" i="5"/>
  <c r="F2185" i="5"/>
  <c r="H2185" i="5"/>
  <c r="S2193" i="5"/>
  <c r="T2200" i="5"/>
  <c r="S2200" i="5"/>
  <c r="T2220" i="5"/>
  <c r="T2226" i="5"/>
  <c r="S2233" i="5"/>
  <c r="R2238" i="5"/>
  <c r="H2238" i="5"/>
  <c r="J2238" i="5"/>
  <c r="F2238" i="5"/>
  <c r="G2238" i="5"/>
  <c r="I2238" i="5"/>
  <c r="S2246" i="5"/>
  <c r="S2254" i="5"/>
  <c r="T2254" i="5"/>
  <c r="J2260" i="5"/>
  <c r="R2260" i="5"/>
  <c r="F2260" i="5"/>
  <c r="S2268" i="5"/>
  <c r="T2274" i="5"/>
  <c r="T2282" i="5"/>
  <c r="S2282" i="5"/>
  <c r="T2304" i="5"/>
  <c r="S2304" i="5"/>
  <c r="S2311" i="5"/>
  <c r="T2311" i="5"/>
  <c r="T2334" i="5"/>
  <c r="S2334" i="5"/>
  <c r="T2342" i="5"/>
  <c r="S2342" i="5"/>
  <c r="S2358" i="5"/>
  <c r="T2358" i="5"/>
  <c r="T2366" i="5"/>
  <c r="T2374" i="5"/>
  <c r="T2381" i="5"/>
  <c r="S2389" i="5"/>
  <c r="T2405" i="5"/>
  <c r="S2405" i="5"/>
  <c r="S2413" i="5"/>
  <c r="T2413" i="5"/>
  <c r="S2421" i="5"/>
  <c r="T2421" i="5"/>
  <c r="T2461" i="5"/>
  <c r="S2461" i="5"/>
  <c r="T2477" i="5"/>
  <c r="S2477" i="5"/>
  <c r="T2485"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T2193"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T1249" i="5"/>
  <c r="S1256" i="5"/>
  <c r="T1256" i="5"/>
  <c r="S1269" i="5"/>
  <c r="I1286" i="5"/>
  <c r="R1286" i="5"/>
  <c r="H1286" i="5"/>
  <c r="T1293" i="5"/>
  <c r="T1299" i="5"/>
  <c r="S1299" i="5"/>
  <c r="G1310" i="5"/>
  <c r="F1310" i="5"/>
  <c r="R1310" i="5"/>
  <c r="S1322" i="5"/>
  <c r="T1322" i="5"/>
  <c r="S1328" i="5"/>
  <c r="T1340" i="5"/>
  <c r="S1340" i="5"/>
  <c r="S1345" i="5"/>
  <c r="T1345" i="5"/>
  <c r="S1351" i="5"/>
  <c r="T1351" i="5"/>
  <c r="S1364" i="5"/>
  <c r="T1378" i="5"/>
  <c r="S1378" i="5"/>
  <c r="J1414" i="5"/>
  <c r="R1414" i="5"/>
  <c r="T1449" i="5"/>
  <c r="S1456" i="5"/>
  <c r="T1456" i="5"/>
  <c r="T1471" i="5"/>
  <c r="T1495" i="5"/>
  <c r="T1518" i="5"/>
  <c r="S1518" i="5"/>
  <c r="S1557" i="5"/>
  <c r="S1595" i="5"/>
  <c r="T1595" i="5"/>
  <c r="S1621" i="5"/>
  <c r="S1627" i="5"/>
  <c r="T1627" i="5"/>
  <c r="J1665" i="5"/>
  <c r="I1665" i="5"/>
  <c r="S1678" i="5"/>
  <c r="T1678" i="5"/>
  <c r="G1741" i="5"/>
  <c r="S1753" i="5"/>
  <c r="H1758" i="5"/>
  <c r="I1758" i="5"/>
  <c r="T1861" i="5"/>
  <c r="S1861" i="5"/>
  <c r="F1990" i="5"/>
  <c r="J1990" i="5"/>
  <c r="I1990" i="5"/>
  <c r="S2015" i="5"/>
  <c r="T2015" i="5"/>
  <c r="F2033" i="5"/>
  <c r="J2033" i="5"/>
  <c r="T2128" i="5"/>
  <c r="T909" i="5"/>
  <c r="S909" i="5"/>
  <c r="H929" i="5"/>
  <c r="R929" i="5"/>
  <c r="F929" i="5"/>
  <c r="I929" i="5"/>
  <c r="T936" i="5"/>
  <c r="G993" i="5"/>
  <c r="H993" i="5"/>
  <c r="I993" i="5"/>
  <c r="T1006" i="5"/>
  <c r="S1006" i="5"/>
  <c r="S1013" i="5"/>
  <c r="T1013" i="5"/>
  <c r="S1019" i="5"/>
  <c r="T1019" i="5"/>
  <c r="I1025" i="5"/>
  <c r="G1057" i="5"/>
  <c r="J1057" i="5"/>
  <c r="R1057" i="5"/>
  <c r="F1057" i="5"/>
  <c r="T1064" i="5"/>
  <c r="S1064" i="5"/>
  <c r="T1070" i="5"/>
  <c r="S1070" i="5"/>
  <c r="T1088" i="5"/>
  <c r="S1093" i="5"/>
  <c r="T1093" i="5"/>
  <c r="S1098" i="5"/>
  <c r="T1104" i="5"/>
  <c r="S1109" i="5"/>
  <c r="T1109" i="5"/>
  <c r="H1113" i="5"/>
  <c r="S1119" i="5"/>
  <c r="T1119" i="5"/>
  <c r="H1124" i="5"/>
  <c r="G1124" i="5"/>
  <c r="J1124" i="5"/>
  <c r="R1124" i="5"/>
  <c r="R1149" i="5"/>
  <c r="S1154" i="5"/>
  <c r="T1154" i="5"/>
  <c r="S1159" i="5"/>
  <c r="T1159" i="5"/>
  <c r="S1165" i="5"/>
  <c r="T1165" i="5"/>
  <c r="S1172" i="5"/>
  <c r="T1172" i="5"/>
  <c r="T1186" i="5"/>
  <c r="T1193" i="5"/>
  <c r="S1222" i="5"/>
  <c r="T1222" i="5"/>
  <c r="T1229" i="5"/>
  <c r="H1010" i="5"/>
  <c r="J546" i="5"/>
  <c r="S522" i="5"/>
  <c r="T839" i="5"/>
  <c r="S839" i="5"/>
  <c r="T847" i="5"/>
  <c r="S847" i="5"/>
  <c r="T853" i="5"/>
  <c r="S853" i="5"/>
  <c r="S859" i="5"/>
  <c r="T859" i="5"/>
  <c r="T885" i="5"/>
  <c r="S885" i="5"/>
  <c r="S891" i="5"/>
  <c r="T891" i="5"/>
  <c r="T897" i="5"/>
  <c r="S897" i="5"/>
  <c r="I908" i="5"/>
  <c r="J908" i="5"/>
  <c r="F37" i="5"/>
  <c r="J73" i="5"/>
  <c r="T73" i="5"/>
  <c r="R73" i="5"/>
  <c r="H73" i="5"/>
  <c r="I73" i="5"/>
  <c r="G73" i="5"/>
  <c r="T80" i="5"/>
  <c r="S125" i="5"/>
  <c r="T125" i="5"/>
  <c r="F137" i="5"/>
  <c r="H137" i="5"/>
  <c r="I137" i="5"/>
  <c r="G137" i="5"/>
  <c r="R137" i="5"/>
  <c r="S189" i="5"/>
  <c r="T195" i="5"/>
  <c r="S195" i="5"/>
  <c r="T235" i="5"/>
  <c r="S235" i="5"/>
  <c r="T241" i="5"/>
  <c r="S241" i="5"/>
  <c r="T248" i="5"/>
  <c r="T255" i="5"/>
  <c r="S255" i="5"/>
  <c r="F329" i="5"/>
  <c r="I329" i="5"/>
  <c r="J329" i="5"/>
  <c r="H329" i="5"/>
  <c r="G329" i="5"/>
  <c r="H381" i="5"/>
  <c r="I381" i="5"/>
  <c r="J381" i="5"/>
  <c r="J388" i="5"/>
  <c r="F388" i="5"/>
  <c r="H388" i="5"/>
  <c r="I388" i="5"/>
  <c r="R388" i="5"/>
  <c r="G388" i="5"/>
  <c r="T395" i="5"/>
  <c r="S395" i="5"/>
  <c r="S408" i="5"/>
  <c r="T408" i="5"/>
  <c r="S448" i="5"/>
  <c r="T476" i="5"/>
  <c r="S476" i="5"/>
  <c r="S497" i="5"/>
  <c r="I572" i="5"/>
  <c r="F572" i="5"/>
  <c r="G572" i="5"/>
  <c r="H572" i="5"/>
  <c r="J572" i="5"/>
  <c r="R572" i="5"/>
  <c r="S584" i="5"/>
  <c r="T584" i="5"/>
  <c r="S608" i="5"/>
  <c r="R613" i="5"/>
  <c r="G613" i="5"/>
  <c r="H613" i="5"/>
  <c r="F613" i="5"/>
  <c r="J613" i="5"/>
  <c r="S620" i="5"/>
  <c r="T620" i="5"/>
  <c r="I625" i="5"/>
  <c r="R625" i="5"/>
  <c r="G625" i="5"/>
  <c r="T649" i="5"/>
  <c r="S649" i="5"/>
  <c r="S684" i="5"/>
  <c r="S701" i="5"/>
  <c r="T701" i="5"/>
  <c r="T707" i="5"/>
  <c r="S707" i="5"/>
  <c r="T712" i="5"/>
  <c r="S718" i="5"/>
  <c r="T718" i="5"/>
  <c r="T724" i="5"/>
  <c r="S724" i="5"/>
  <c r="T735" i="5"/>
  <c r="S735" i="5"/>
  <c r="R758" i="5"/>
  <c r="G758" i="5"/>
  <c r="H758" i="5"/>
  <c r="I758" i="5"/>
  <c r="T765" i="5"/>
  <c r="T773" i="5"/>
  <c r="S773" i="5"/>
  <c r="S786" i="5"/>
  <c r="T786" i="5"/>
  <c r="G929" i="5"/>
  <c r="J1010" i="5"/>
  <c r="I1058" i="5"/>
  <c r="R546" i="5"/>
  <c r="S207" i="5"/>
  <c r="S188" i="5"/>
  <c r="T218" i="5"/>
  <c r="S143" i="5"/>
  <c r="I49" i="5"/>
  <c r="F1093" i="5"/>
  <c r="T614"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J1338" i="5"/>
  <c r="R1282" i="5"/>
  <c r="J1258" i="5"/>
  <c r="I1242" i="5"/>
  <c r="H1234" i="5"/>
  <c r="J1218" i="5"/>
  <c r="G1178" i="5"/>
  <c r="J1130" i="5"/>
  <c r="F1130" i="5"/>
  <c r="H1106" i="5"/>
  <c r="F946" i="5"/>
  <c r="F914" i="5"/>
  <c r="F810" i="5"/>
  <c r="G738" i="5"/>
  <c r="G698" i="5"/>
  <c r="G682" i="5"/>
  <c r="I506" i="5"/>
  <c r="R27"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J165" i="5"/>
  <c r="R165" i="5"/>
  <c r="H165" i="5"/>
  <c r="R297" i="5"/>
  <c r="I297" i="5"/>
  <c r="G297" i="5"/>
  <c r="J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J309" i="5"/>
  <c r="R609" i="5"/>
  <c r="I573" i="5"/>
  <c r="G2185" i="5"/>
  <c r="I2185" i="5"/>
  <c r="H1990" i="5"/>
  <c r="G1781" i="5"/>
  <c r="J2185" i="5"/>
  <c r="I309" i="5"/>
  <c r="I177" i="5"/>
  <c r="I2006" i="5"/>
  <c r="G537" i="5"/>
  <c r="R2185" i="5"/>
  <c r="G1990" i="5"/>
  <c r="I537" i="5"/>
  <c r="H177" i="5"/>
  <c r="F1569" i="5"/>
  <c r="G309" i="5"/>
  <c r="F113" i="5"/>
  <c r="H537" i="5"/>
  <c r="G177" i="5"/>
  <c r="G113" i="5"/>
  <c r="G573" i="5"/>
  <c r="R637" i="5"/>
  <c r="R177" i="5"/>
  <c r="J1980" i="5"/>
  <c r="G1569" i="5"/>
  <c r="G780" i="5"/>
  <c r="H1725" i="5"/>
  <c r="F511" i="5"/>
  <c r="F103" i="5"/>
  <c r="I1143" i="5"/>
  <c r="I1983" i="5"/>
  <c r="J215"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J25" i="5"/>
  <c r="R25" i="5"/>
  <c r="H25" i="5"/>
  <c r="I25" i="5"/>
  <c r="G25" i="5"/>
  <c r="R51" i="5"/>
  <c r="H51" i="5"/>
  <c r="I51" i="5"/>
  <c r="J57"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J259" i="5"/>
  <c r="R259" i="5"/>
  <c r="G243" i="5"/>
  <c r="I243" i="5"/>
  <c r="J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J213" i="5"/>
  <c r="R1222" i="5"/>
  <c r="J1393" i="5"/>
  <c r="G2107" i="5"/>
  <c r="F2075" i="5"/>
  <c r="I995" i="5"/>
  <c r="G1947" i="5"/>
  <c r="G1051" i="5"/>
  <c r="F629" i="5"/>
  <c r="R629" i="5"/>
  <c r="I629" i="5"/>
  <c r="H629" i="5"/>
  <c r="G629" i="5"/>
  <c r="J629" i="5"/>
  <c r="F635" i="5"/>
  <c r="G2067" i="5"/>
  <c r="J2011" i="5"/>
  <c r="H2003" i="5"/>
  <c r="H1947" i="5"/>
  <c r="H1475" i="5"/>
  <c r="F1222"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J269" i="5"/>
  <c r="G269" i="5"/>
  <c r="F965" i="5"/>
  <c r="J965" i="5"/>
  <c r="I1886" i="5"/>
  <c r="H1886" i="5"/>
  <c r="G1974" i="5"/>
  <c r="F1974" i="5"/>
  <c r="J1974" i="5"/>
  <c r="R2149" i="5"/>
  <c r="F2149" i="5"/>
  <c r="I2149" i="5"/>
  <c r="H97" i="5"/>
  <c r="F97" i="5"/>
  <c r="J361" i="5"/>
  <c r="F481" i="5"/>
  <c r="R481" i="5"/>
  <c r="H481" i="5"/>
  <c r="G481" i="5"/>
  <c r="I481" i="5"/>
  <c r="J161" i="5"/>
  <c r="R161" i="5"/>
  <c r="F1734" i="5"/>
  <c r="H1734" i="5"/>
  <c r="J2261" i="5"/>
  <c r="J541" i="5"/>
  <c r="H541" i="5"/>
  <c r="H2449" i="5"/>
  <c r="R2449" i="5"/>
  <c r="J676" i="5"/>
  <c r="J137"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T585" i="5"/>
  <c r="T661" i="5"/>
  <c r="S661" i="5"/>
  <c r="T666" i="5"/>
  <c r="S666" i="5"/>
  <c r="R1157" i="5"/>
  <c r="H1157" i="5"/>
  <c r="F1157" i="5"/>
  <c r="J1157" i="5"/>
  <c r="G1157" i="5"/>
  <c r="S1168" i="5"/>
  <c r="T1168" i="5"/>
  <c r="S1302" i="5"/>
  <c r="T1302" i="5"/>
  <c r="S1370" i="5"/>
  <c r="T1370" i="5"/>
  <c r="T1663" i="5"/>
  <c r="S1663" i="5"/>
  <c r="F1669" i="5"/>
  <c r="S1892" i="5"/>
  <c r="T1892" i="5"/>
  <c r="T1897" i="5"/>
  <c r="S1897" i="5"/>
  <c r="S1903" i="5"/>
  <c r="T1903" i="5"/>
  <c r="T1909" i="5"/>
  <c r="S1909" i="5"/>
  <c r="S2265" i="5"/>
  <c r="T2265" i="5"/>
  <c r="T2272" i="5"/>
  <c r="S2272" i="5"/>
  <c r="T2287" i="5"/>
  <c r="S2287" i="5"/>
  <c r="S2294" i="5"/>
  <c r="S2433" i="5"/>
  <c r="T2433" i="5"/>
  <c r="T2441" i="5"/>
  <c r="S2441" i="5"/>
  <c r="T2449" i="5"/>
  <c r="S2449" i="5"/>
  <c r="T2457" i="5"/>
  <c r="S2457" i="5"/>
  <c r="T2465"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J55" i="5"/>
  <c r="I830" i="5"/>
  <c r="F926" i="5"/>
  <c r="H1454" i="5"/>
  <c r="R1486" i="5"/>
  <c r="F1527" i="5"/>
  <c r="G2495" i="5"/>
  <c r="J1655" i="5"/>
  <c r="F495" i="5"/>
  <c r="I695" i="5"/>
  <c r="R871" i="5"/>
  <c r="F1455" i="5"/>
  <c r="J1031" i="5"/>
  <c r="G871" i="5"/>
  <c r="I782" i="5"/>
  <c r="H830" i="5"/>
  <c r="J926" i="5"/>
  <c r="G1454" i="5"/>
  <c r="R1454" i="5"/>
  <c r="F1313" i="5"/>
  <c r="H782" i="5"/>
  <c r="G1486" i="5"/>
  <c r="I1281" i="5"/>
  <c r="F31" i="5"/>
  <c r="I303" i="5"/>
  <c r="H2495" i="5"/>
  <c r="J31"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T590" i="5"/>
  <c r="S590" i="5"/>
  <c r="I601" i="5"/>
  <c r="R710" i="5"/>
  <c r="H710" i="5"/>
  <c r="I710" i="5"/>
  <c r="F716" i="5"/>
  <c r="R716" i="5"/>
  <c r="J716" i="5"/>
  <c r="H716" i="5"/>
  <c r="T892" i="5"/>
  <c r="S892" i="5"/>
  <c r="T904" i="5"/>
  <c r="S904" i="5"/>
  <c r="S910" i="5"/>
  <c r="T916" i="5"/>
  <c r="S916" i="5"/>
  <c r="S930" i="5"/>
  <c r="H949" i="5"/>
  <c r="I949" i="5"/>
  <c r="F949" i="5"/>
  <c r="S969" i="5"/>
  <c r="S981" i="5"/>
  <c r="T981" i="5"/>
  <c r="H1174" i="5"/>
  <c r="I1174" i="5"/>
  <c r="J1174" i="5"/>
  <c r="S1307" i="5"/>
  <c r="T1307" i="5"/>
  <c r="S2080" i="5"/>
  <c r="T2080" i="5"/>
  <c r="T2300" i="5"/>
  <c r="S2300" i="5"/>
  <c r="T2308" i="5"/>
  <c r="S2308" i="5"/>
  <c r="S221" i="5"/>
  <c r="T645" i="5"/>
  <c r="S645" i="5"/>
  <c r="G1129" i="5"/>
  <c r="F1129" i="5"/>
  <c r="J1129" i="5"/>
  <c r="H1129" i="5"/>
  <c r="R1148" i="5"/>
  <c r="H1148" i="5"/>
  <c r="G1272" i="5"/>
  <c r="H1272" i="5"/>
  <c r="J1272" i="5"/>
  <c r="H1278" i="5"/>
  <c r="J1278" i="5"/>
  <c r="G2022" i="5"/>
  <c r="H2022" i="5"/>
  <c r="I2022" i="5"/>
  <c r="R2022" i="5"/>
  <c r="F2022" i="5"/>
  <c r="T2036" i="5"/>
  <c r="S2036" i="5"/>
  <c r="S2029" i="5"/>
  <c r="S2017" i="5"/>
  <c r="G1657" i="5"/>
  <c r="F1278" i="5"/>
  <c r="H1134" i="5"/>
  <c r="F580" i="5"/>
  <c r="G580" i="5"/>
  <c r="T641" i="5"/>
  <c r="S641" i="5"/>
  <c r="G849" i="5"/>
  <c r="I849" i="5"/>
  <c r="F849" i="5"/>
  <c r="S1125" i="5"/>
  <c r="T1125" i="5"/>
  <c r="R1361" i="5"/>
  <c r="J1361" i="5"/>
  <c r="T2403" i="5"/>
  <c r="S2419" i="5"/>
  <c r="T2419" i="5"/>
  <c r="T2252" i="5"/>
  <c r="R1657" i="5"/>
  <c r="G1148" i="5"/>
  <c r="I1129" i="5"/>
  <c r="R1134" i="5"/>
  <c r="J2022" i="5"/>
  <c r="I1278" i="5"/>
  <c r="R109" i="5"/>
  <c r="H109" i="5"/>
  <c r="G109" i="5"/>
  <c r="I109" i="5"/>
  <c r="R121" i="5"/>
  <c r="H121" i="5"/>
  <c r="T127" i="5"/>
  <c r="T139" i="5"/>
  <c r="S139" i="5"/>
  <c r="F149" i="5"/>
  <c r="R149" i="5"/>
  <c r="J149" i="5"/>
  <c r="G149" i="5"/>
  <c r="T155" i="5"/>
  <c r="S155" i="5"/>
  <c r="T166" i="5"/>
  <c r="S166" i="5"/>
  <c r="T172" i="5"/>
  <c r="S172" i="5"/>
  <c r="F189" i="5"/>
  <c r="R189" i="5"/>
  <c r="H189" i="5"/>
  <c r="G189" i="5"/>
  <c r="I189" i="5"/>
  <c r="R201" i="5"/>
  <c r="H201" i="5"/>
  <c r="I201" i="5"/>
  <c r="G201" i="5"/>
  <c r="S830" i="5"/>
  <c r="T1100" i="5"/>
  <c r="S1100" i="5"/>
  <c r="S1498" i="5"/>
  <c r="T1498" i="5"/>
  <c r="S1506" i="5"/>
  <c r="T1506" i="5"/>
  <c r="G1533" i="5"/>
  <c r="F1533" i="5"/>
  <c r="J1633" i="5"/>
  <c r="F1633" i="5"/>
  <c r="S1640" i="5"/>
  <c r="T1837" i="5"/>
  <c r="S1837" i="5"/>
  <c r="T2208" i="5"/>
  <c r="S2208" i="5"/>
  <c r="H2221" i="5"/>
  <c r="G2221" i="5"/>
  <c r="R2221" i="5"/>
  <c r="F2221" i="5"/>
  <c r="J2221" i="5"/>
  <c r="R2142" i="5"/>
  <c r="G2142" i="5"/>
  <c r="H2142" i="5"/>
  <c r="S2252" i="5"/>
  <c r="G1134" i="5"/>
  <c r="F1134" i="5"/>
  <c r="R1272" i="5"/>
  <c r="T543" i="5"/>
  <c r="S543" i="5"/>
  <c r="I549" i="5"/>
  <c r="T793" i="5"/>
  <c r="S793" i="5"/>
  <c r="S1207" i="5"/>
  <c r="T1207" i="5"/>
  <c r="H1214" i="5"/>
  <c r="J1214" i="5"/>
  <c r="T1476" i="5"/>
  <c r="S1476" i="5"/>
  <c r="T1765" i="5"/>
  <c r="S1765" i="5"/>
  <c r="R1793" i="5"/>
  <c r="G1793" i="5"/>
  <c r="I1148" i="5"/>
  <c r="J1134" i="5"/>
  <c r="F1148" i="5"/>
  <c r="F77" i="5"/>
  <c r="R77" i="5"/>
  <c r="H77" i="5"/>
  <c r="I77" i="5"/>
  <c r="R83" i="5"/>
  <c r="G83" i="5"/>
  <c r="T533" i="5"/>
  <c r="S533" i="5"/>
  <c r="G1029" i="5"/>
  <c r="J1029" i="5"/>
  <c r="T1323" i="5"/>
  <c r="S1323" i="5"/>
  <c r="I1328" i="5"/>
  <c r="F1328" i="5"/>
  <c r="G1328" i="5"/>
  <c r="H1328" i="5"/>
  <c r="R1328" i="5"/>
  <c r="J1334" i="5"/>
  <c r="H1334" i="5"/>
  <c r="I1334" i="5"/>
  <c r="T1414" i="5"/>
  <c r="S1414" i="5"/>
  <c r="T1717" i="5"/>
  <c r="S1717" i="5"/>
  <c r="R1721" i="5"/>
  <c r="H1721" i="5"/>
  <c r="G1721" i="5"/>
  <c r="I1726" i="5"/>
  <c r="F1726" i="5"/>
  <c r="R1726" i="5"/>
  <c r="G1726" i="5"/>
  <c r="G1952" i="5"/>
  <c r="H1952" i="5"/>
  <c r="I1952" i="5"/>
  <c r="R1952" i="5"/>
  <c r="F1952" i="5"/>
  <c r="J1952" i="5"/>
  <c r="T2140" i="5"/>
  <c r="S2140" i="5"/>
  <c r="H2145" i="5"/>
  <c r="J2145" i="5"/>
  <c r="I2145" i="5"/>
  <c r="F2145" i="5"/>
  <c r="R2145" i="5"/>
  <c r="G1278" i="5"/>
  <c r="J1148" i="5"/>
  <c r="I371" i="5"/>
  <c r="F371" i="5"/>
  <c r="R371" i="5"/>
  <c r="J371" i="5"/>
  <c r="T384" i="5"/>
  <c r="S384" i="5"/>
  <c r="S721" i="5"/>
  <c r="T721" i="5"/>
  <c r="T738" i="5"/>
  <c r="S738" i="5"/>
  <c r="S750" i="5"/>
  <c r="T750" i="5"/>
  <c r="T756" i="5"/>
  <c r="S756" i="5"/>
  <c r="S761" i="5"/>
  <c r="T761" i="5"/>
  <c r="S769" i="5"/>
  <c r="S776" i="5"/>
  <c r="T776" i="5"/>
  <c r="T781" i="5"/>
  <c r="S781" i="5"/>
  <c r="S999" i="5"/>
  <c r="T999" i="5"/>
  <c r="F1005" i="5"/>
  <c r="J1005" i="5"/>
  <c r="G1005" i="5"/>
  <c r="S1012" i="5"/>
  <c r="T1012" i="5"/>
  <c r="T1018" i="5"/>
  <c r="S1018" i="5"/>
  <c r="F1389" i="5"/>
  <c r="H1389" i="5"/>
  <c r="T1404" i="5"/>
  <c r="S1404" i="5"/>
  <c r="I1917" i="5"/>
  <c r="G1917" i="5"/>
  <c r="J2109" i="5"/>
  <c r="R2109" i="5"/>
  <c r="G2109" i="5"/>
  <c r="I2109" i="5"/>
  <c r="S2314" i="5"/>
  <c r="T2314" i="5"/>
  <c r="T2322" i="5"/>
  <c r="S2322" i="5"/>
  <c r="I2305" i="5"/>
  <c r="J2305" i="5"/>
  <c r="J41" i="5"/>
  <c r="F303" i="5"/>
  <c r="G215" i="5"/>
  <c r="J823" i="5"/>
  <c r="G823" i="5"/>
  <c r="I543" i="5"/>
  <c r="H1422" i="5"/>
  <c r="R1422" i="5"/>
  <c r="F1422" i="5"/>
  <c r="J1357" i="5"/>
  <c r="R1357" i="5"/>
  <c r="I1357" i="5"/>
  <c r="F1357" i="5"/>
  <c r="H1357" i="5"/>
  <c r="R1007" i="5"/>
  <c r="G2271" i="5"/>
  <c r="J2271" i="5"/>
  <c r="F823" i="5"/>
  <c r="I663" i="5"/>
  <c r="H599" i="5"/>
  <c r="F431" i="5"/>
  <c r="F1007" i="5"/>
  <c r="F543" i="5"/>
  <c r="F215" i="5"/>
  <c r="J367" i="5"/>
  <c r="G951" i="5"/>
  <c r="H31" i="5"/>
  <c r="G1399" i="5"/>
  <c r="G1692" i="5"/>
  <c r="R1692"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G31" i="5"/>
  <c r="R455" i="5"/>
  <c r="H215" i="5"/>
  <c r="G1504" i="5"/>
  <c r="H1504" i="5"/>
  <c r="J962" i="5"/>
  <c r="I962" i="5"/>
  <c r="F962" i="5"/>
  <c r="J74" i="5"/>
  <c r="G74" i="5"/>
  <c r="I215" i="5"/>
  <c r="J455" i="5"/>
  <c r="I1183" i="5"/>
  <c r="G367" i="5"/>
  <c r="G303" i="5"/>
  <c r="R215" i="5"/>
  <c r="F990" i="5"/>
  <c r="I990" i="5"/>
  <c r="G166" i="5"/>
  <c r="J166" i="5"/>
  <c r="G910" i="5"/>
  <c r="F910" i="5"/>
  <c r="I910" i="5"/>
  <c r="T1025" i="5"/>
  <c r="S1025" i="5"/>
  <c r="T1793" i="5"/>
  <c r="S1793" i="5"/>
  <c r="F2073" i="5"/>
  <c r="R2073" i="5"/>
  <c r="I2073" i="5"/>
  <c r="G2073" i="5"/>
  <c r="G2097" i="5"/>
  <c r="R2097" i="5"/>
  <c r="I2097" i="5"/>
  <c r="T2425" i="5"/>
  <c r="S2425" i="5"/>
  <c r="T2440" i="5"/>
  <c r="S2440" i="5"/>
  <c r="T2456" i="5"/>
  <c r="S2456" i="5"/>
  <c r="F1825" i="5"/>
  <c r="F1836" i="5"/>
  <c r="T1787" i="5"/>
  <c r="I651" i="5"/>
  <c r="R101" i="5"/>
  <c r="T808" i="5"/>
  <c r="S808" i="5"/>
  <c r="R932" i="5"/>
  <c r="G932" i="5"/>
  <c r="T977" i="5"/>
  <c r="T1546" i="5"/>
  <c r="S1546" i="5"/>
  <c r="T1646" i="5"/>
  <c r="S1805" i="5"/>
  <c r="T1805" i="5"/>
  <c r="T2050" i="5"/>
  <c r="S2050" i="5"/>
  <c r="T2068"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T2085" i="5"/>
  <c r="G2102" i="5"/>
  <c r="H2039" i="5"/>
  <c r="J1825" i="5"/>
  <c r="S1831" i="5"/>
  <c r="S1815" i="5"/>
  <c r="R1836" i="5"/>
  <c r="T927" i="5"/>
  <c r="S1787" i="5"/>
  <c r="I101" i="5"/>
  <c r="T263" i="5"/>
  <c r="T280" i="5"/>
  <c r="S280" i="5"/>
  <c r="F758" i="5"/>
  <c r="J758" i="5"/>
  <c r="S878" i="5"/>
  <c r="T953" i="5"/>
  <c r="J977" i="5"/>
  <c r="F977" i="5"/>
  <c r="G977" i="5"/>
  <c r="I1342" i="5"/>
  <c r="S1372" i="5"/>
  <c r="T1372" i="5"/>
  <c r="T1461" i="5"/>
  <c r="T1469" i="5"/>
  <c r="T1534" i="5"/>
  <c r="S1534" i="5"/>
  <c r="G1577" i="5"/>
  <c r="F1577" i="5"/>
  <c r="J1577" i="5"/>
  <c r="G1742" i="5"/>
  <c r="R1742" i="5"/>
  <c r="I1781" i="5"/>
  <c r="H101" i="5"/>
  <c r="S238" i="5"/>
  <c r="S2418" i="5"/>
  <c r="T2402" i="5"/>
  <c r="F2102" i="5"/>
  <c r="G2110" i="5"/>
  <c r="S2022" i="5"/>
  <c r="R1941" i="5"/>
  <c r="J1836" i="5"/>
  <c r="S919" i="5"/>
  <c r="T814" i="5"/>
  <c r="S989" i="5"/>
  <c r="T965" i="5"/>
  <c r="J2097" i="5"/>
  <c r="S1646" i="5"/>
  <c r="J748" i="5"/>
  <c r="F748" i="5"/>
  <c r="T754" i="5"/>
  <c r="S754" i="5"/>
  <c r="H1133" i="5"/>
  <c r="J1133" i="5"/>
  <c r="S2402" i="5"/>
  <c r="J2102" i="5"/>
  <c r="S2091" i="5"/>
  <c r="F1941" i="5"/>
  <c r="S1952" i="5"/>
  <c r="H1836" i="5"/>
  <c r="F820" i="5"/>
  <c r="S965" i="5"/>
  <c r="T971" i="5"/>
  <c r="S977" i="5"/>
  <c r="T983" i="5"/>
  <c r="S2366" i="5"/>
  <c r="J2073" i="5"/>
  <c r="H2097" i="5"/>
  <c r="R1113" i="5"/>
  <c r="J1113" i="5"/>
  <c r="F1113" i="5"/>
  <c r="G1113" i="5"/>
  <c r="I2110" i="5"/>
  <c r="F2110" i="5"/>
  <c r="S2079" i="5"/>
  <c r="J1941" i="5"/>
  <c r="T938" i="5"/>
  <c r="S257" i="5"/>
  <c r="H2102" i="5"/>
  <c r="H2073" i="5"/>
  <c r="T1364" i="5"/>
  <c r="S2374" i="5"/>
  <c r="H549" i="5"/>
  <c r="F549" i="5"/>
  <c r="T2079" i="5"/>
  <c r="H1941" i="5"/>
  <c r="F1781" i="5"/>
  <c r="G101" i="5"/>
  <c r="S651" i="5"/>
  <c r="T651" i="5"/>
  <c r="T656" i="5"/>
  <c r="S656" i="5"/>
  <c r="S689" i="5"/>
  <c r="T353" i="5"/>
  <c r="F684" i="5"/>
  <c r="J684" i="5"/>
  <c r="G1332" i="5"/>
  <c r="I1332" i="5"/>
  <c r="S1343" i="5"/>
  <c r="T1343" i="5"/>
  <c r="T2030" i="5"/>
  <c r="S2030" i="5"/>
  <c r="T354" i="5"/>
  <c r="S354" i="5"/>
  <c r="T445" i="5"/>
  <c r="T505" i="5"/>
  <c r="F873" i="5"/>
  <c r="J873" i="5"/>
  <c r="T115" i="5"/>
  <c r="S115" i="5"/>
  <c r="T675" i="5"/>
  <c r="S675" i="5"/>
  <c r="S856" i="5"/>
  <c r="T856" i="5"/>
  <c r="T1058" i="5"/>
  <c r="S1076" i="5"/>
  <c r="T1076" i="5"/>
  <c r="S1430" i="5"/>
  <c r="T1430" i="5"/>
  <c r="T489" i="5"/>
  <c r="T745" i="5"/>
  <c r="S745" i="5"/>
  <c r="R836" i="5"/>
  <c r="G836" i="5"/>
  <c r="R849" i="5"/>
  <c r="J849" i="5"/>
  <c r="H1153" i="5"/>
  <c r="F1153" i="5"/>
  <c r="F1685" i="5"/>
  <c r="J1685" i="5"/>
  <c r="J1996" i="5"/>
  <c r="G1996" i="5"/>
  <c r="T378" i="5"/>
  <c r="S378" i="5"/>
  <c r="T1686" i="5"/>
  <c r="S1686" i="5"/>
  <c r="T574" i="5"/>
  <c r="S574" i="5"/>
  <c r="T655" i="5"/>
  <c r="S655" i="5"/>
  <c r="S729" i="5"/>
  <c r="J1222" i="5"/>
  <c r="T1380" i="5"/>
  <c r="S1380" i="5"/>
  <c r="T1582" i="5"/>
  <c r="T1588" i="5"/>
  <c r="S1588" i="5"/>
  <c r="T406"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J359" i="5"/>
  <c r="G1679" i="5"/>
  <c r="F927" i="5"/>
  <c r="F695" i="5"/>
  <c r="F1311" i="5"/>
  <c r="H71" i="5"/>
  <c r="I183" i="5"/>
  <c r="I647" i="5"/>
  <c r="J71" i="5"/>
  <c r="J903" i="5"/>
  <c r="J1679" i="5"/>
  <c r="G255" i="5"/>
  <c r="R767" i="5"/>
  <c r="H255" i="5"/>
  <c r="F255" i="5"/>
  <c r="H2054" i="5"/>
  <c r="F2054" i="5"/>
  <c r="H431" i="5"/>
  <c r="H927" i="5"/>
  <c r="F767" i="5"/>
  <c r="R55" i="5"/>
  <c r="J767" i="5"/>
  <c r="I767" i="5"/>
  <c r="R431" i="5"/>
  <c r="J2326" i="5"/>
  <c r="G2326" i="5"/>
  <c r="R2396" i="5"/>
  <c r="H2396" i="5"/>
  <c r="G2396" i="5"/>
  <c r="T144" i="5"/>
  <c r="S298" i="5"/>
  <c r="S336" i="5"/>
  <c r="J177" i="5"/>
  <c r="G2304" i="5"/>
  <c r="R319" i="5"/>
  <c r="H319" i="5"/>
  <c r="G319" i="5"/>
  <c r="F1415" i="5"/>
  <c r="G1415" i="5"/>
  <c r="R1415" i="5"/>
  <c r="J1415" i="5"/>
  <c r="R1599" i="5"/>
  <c r="J1599" i="5"/>
  <c r="J1527" i="5"/>
  <c r="G1231" i="5"/>
  <c r="H1231" i="5"/>
  <c r="R1591" i="5"/>
  <c r="I1527" i="5"/>
  <c r="J2495" i="5"/>
  <c r="I319" i="5"/>
  <c r="G1535" i="5"/>
  <c r="J1535" i="5"/>
  <c r="F1671" i="5"/>
  <c r="J1671" i="5"/>
  <c r="H23" i="5"/>
  <c r="J23" i="5"/>
  <c r="G23" i="5"/>
  <c r="R23" i="5"/>
  <c r="I903" i="5"/>
  <c r="F903" i="5"/>
  <c r="R1183" i="5"/>
  <c r="H1183" i="5"/>
  <c r="G1615" i="5"/>
  <c r="I1615" i="5"/>
  <c r="F1615" i="5"/>
  <c r="R1031" i="5"/>
  <c r="F1031" i="5"/>
  <c r="I143" i="5"/>
  <c r="J143" i="5"/>
  <c r="F143" i="5"/>
  <c r="G143" i="5"/>
  <c r="H143" i="5"/>
  <c r="G599" i="5"/>
  <c r="J599" i="5"/>
  <c r="F599" i="5"/>
  <c r="F319" i="5"/>
  <c r="H887" i="5"/>
  <c r="G1631" i="5"/>
  <c r="F1631" i="5"/>
  <c r="H1631" i="5"/>
  <c r="I1679" i="5"/>
  <c r="G39" i="5"/>
  <c r="H39" i="5"/>
  <c r="I39" i="5"/>
  <c r="J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T108" i="5"/>
  <c r="S108" i="5"/>
  <c r="S369" i="5"/>
  <c r="T665" i="5"/>
  <c r="S665" i="5"/>
  <c r="F997" i="5"/>
  <c r="H997" i="5"/>
  <c r="I997" i="5"/>
  <c r="R997" i="5"/>
  <c r="S1003" i="5"/>
  <c r="T1003" i="5"/>
  <c r="S1212" i="5"/>
  <c r="T1212" i="5"/>
  <c r="H2440" i="5"/>
  <c r="J2440" i="5"/>
  <c r="R2440" i="5"/>
  <c r="F2440" i="5"/>
  <c r="G2440" i="5"/>
  <c r="T243" i="5"/>
  <c r="S243" i="5"/>
  <c r="T796" i="5"/>
  <c r="S818" i="5"/>
  <c r="T818" i="5"/>
  <c r="I585" i="5"/>
  <c r="G585" i="5"/>
  <c r="R585" i="5"/>
  <c r="F612" i="5"/>
  <c r="H612" i="5"/>
  <c r="I612" i="5"/>
  <c r="R1790" i="5"/>
  <c r="G1790" i="5"/>
  <c r="S161" i="5"/>
  <c r="S600" i="5"/>
  <c r="T600" i="5"/>
  <c r="S133" i="5"/>
  <c r="T1024" i="5"/>
  <c r="S1024" i="5"/>
  <c r="T462" i="5"/>
  <c r="S462" i="5"/>
  <c r="H609" i="5"/>
  <c r="F609" i="5"/>
  <c r="T687" i="5"/>
  <c r="T638" i="5"/>
  <c r="T176" i="5"/>
  <c r="S176" i="5"/>
  <c r="S1092" i="5"/>
  <c r="T1092" i="5"/>
  <c r="S712" i="5"/>
  <c r="S603" i="5"/>
  <c r="F1547" i="5"/>
  <c r="G1155" i="5"/>
  <c r="R979" i="5"/>
  <c r="G1955" i="5"/>
  <c r="S45" i="5"/>
  <c r="T39" i="5"/>
  <c r="T63" i="5"/>
  <c r="S85" i="5"/>
  <c r="T64" i="5"/>
  <c r="T37" i="5"/>
  <c r="T56" i="5"/>
  <c r="T8" i="5"/>
  <c r="S75" i="5"/>
  <c r="S74" i="5"/>
  <c r="T32" i="5"/>
  <c r="T28" i="5"/>
  <c r="T49" i="5"/>
  <c r="S89" i="5"/>
  <c r="T47" i="5"/>
  <c r="T23" i="5"/>
  <c r="S69" i="5"/>
  <c r="T52" i="5"/>
  <c r="T58" i="5"/>
  <c r="T61" i="5"/>
  <c r="T25" i="5"/>
  <c r="T57" i="5"/>
  <c r="T18" i="5"/>
  <c r="T48" i="5"/>
  <c r="T45" i="5"/>
  <c r="S51" i="5"/>
  <c r="T31" i="5"/>
  <c r="S53" i="5"/>
  <c r="T17" i="5"/>
  <c r="T44" i="5"/>
  <c r="S81" i="5"/>
  <c r="T78" i="5"/>
  <c r="S61" i="5"/>
  <c r="S63" i="5"/>
  <c r="T70" i="5"/>
  <c r="T75" i="5"/>
  <c r="T33" i="5"/>
  <c r="S84" i="5"/>
  <c r="T41" i="5"/>
  <c r="T71" i="5"/>
  <c r="T86" i="5"/>
  <c r="T55" i="5"/>
  <c r="T21" i="5"/>
  <c r="T74" i="5"/>
  <c r="T87" i="5"/>
  <c r="T38"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4" i="5"/>
  <c r="R1250" i="5"/>
  <c r="H1082" i="5"/>
  <c r="G2143" i="5"/>
  <c r="H2143" i="5"/>
  <c r="J1234" i="5"/>
  <c r="H2098" i="5"/>
  <c r="H2418" i="5"/>
  <c r="H211" i="5"/>
  <c r="H1178" i="5"/>
  <c r="F1818" i="5"/>
  <c r="F2098" i="5"/>
  <c r="H2466" i="5"/>
  <c r="A29" i="6"/>
  <c r="R11" i="5"/>
  <c r="R8"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J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R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R19" i="5"/>
  <c r="G866" i="5"/>
  <c r="J866" i="5"/>
  <c r="F866" i="5"/>
  <c r="R866" i="5"/>
  <c r="H866" i="5"/>
  <c r="I866" i="5"/>
  <c r="G914" i="5"/>
  <c r="J914" i="5"/>
  <c r="R914" i="5"/>
  <c r="H914" i="5"/>
  <c r="I914" i="5"/>
  <c r="J1138" i="5"/>
  <c r="F1138" i="5"/>
  <c r="G1138" i="5"/>
  <c r="I1138" i="5"/>
  <c r="H1242" i="5"/>
  <c r="H1298" i="5"/>
  <c r="G1362" i="5"/>
  <c r="H1362" i="5"/>
  <c r="G27" i="5"/>
  <c r="H27" i="5"/>
  <c r="I27" i="5"/>
  <c r="F27" i="5"/>
  <c r="J27" i="5"/>
  <c r="R698" i="5"/>
  <c r="R874" i="5"/>
  <c r="H874" i="5"/>
  <c r="I874" i="5"/>
  <c r="G874" i="5"/>
  <c r="F874" i="5"/>
  <c r="J874" i="5"/>
  <c r="F730" i="5"/>
  <c r="G730" i="5"/>
  <c r="J730" i="5"/>
  <c r="I730" i="5"/>
  <c r="I802" i="5"/>
  <c r="G946" i="5"/>
  <c r="G1146" i="5"/>
  <c r="J1146" i="5"/>
  <c r="F1146" i="5"/>
  <c r="I1146" i="5"/>
  <c r="F1218" i="5"/>
  <c r="I1218" i="5"/>
  <c r="I1306" i="5"/>
  <c r="J1306" i="5"/>
  <c r="J35"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J99" i="5"/>
  <c r="F163" i="5"/>
  <c r="R163" i="5"/>
  <c r="I163" i="5"/>
  <c r="H163" i="5"/>
  <c r="J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J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J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J67" i="5"/>
  <c r="I67" i="5"/>
  <c r="R67" i="5"/>
  <c r="F67" i="5"/>
  <c r="F115" i="5"/>
  <c r="J115" i="5"/>
  <c r="R291" i="5"/>
  <c r="J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J91" i="5"/>
  <c r="T91" i="5"/>
  <c r="R91" i="5"/>
  <c r="G91" i="5"/>
  <c r="H91" i="5"/>
  <c r="I91" i="5"/>
  <c r="F91" i="5"/>
  <c r="I147" i="5"/>
  <c r="R147" i="5"/>
  <c r="J3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J178"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J98" i="5"/>
  <c r="F98" i="5"/>
  <c r="H98" i="5"/>
  <c r="G98" i="5"/>
  <c r="G202" i="5"/>
  <c r="J202" i="5"/>
  <c r="I202" i="5"/>
  <c r="F202" i="5"/>
  <c r="R202" i="5"/>
  <c r="H202" i="5"/>
  <c r="I650" i="5"/>
  <c r="G850" i="5"/>
  <c r="H850" i="5"/>
  <c r="J850" i="5"/>
  <c r="I850" i="5"/>
  <c r="F850" i="5"/>
  <c r="R850" i="5"/>
  <c r="F1938" i="5"/>
  <c r="I2018" i="5"/>
  <c r="H2162" i="5"/>
  <c r="F2162" i="5"/>
  <c r="I2162" i="5"/>
  <c r="J2162" i="5"/>
  <c r="J114" i="5"/>
  <c r="G114" i="5"/>
  <c r="F114" i="5"/>
  <c r="R114" i="5"/>
  <c r="H114" i="5"/>
  <c r="I114" i="5"/>
  <c r="J1738" i="5"/>
  <c r="I1738" i="5"/>
  <c r="F1738" i="5"/>
  <c r="R1738" i="5"/>
  <c r="R2304" i="5"/>
  <c r="R6" i="5"/>
  <c r="I2344" i="5"/>
  <c r="R5" i="5"/>
  <c r="R1267" i="5"/>
  <c r="H1267" i="5"/>
  <c r="F1267" i="5"/>
  <c r="F1155" i="5"/>
  <c r="J1155" i="5"/>
  <c r="I1155" i="5"/>
  <c r="H1155" i="5"/>
  <c r="R1155" i="5"/>
  <c r="J1547" i="5"/>
  <c r="H1547" i="5"/>
  <c r="R1547" i="5"/>
  <c r="I1547" i="5"/>
  <c r="T19" i="5"/>
  <c r="S44" i="5"/>
  <c r="S38" i="5"/>
  <c r="S52" i="5"/>
  <c r="S64" i="5"/>
  <c r="S76" i="5"/>
  <c r="S87" i="5"/>
  <c r="S73" i="5"/>
  <c r="S23" i="5"/>
  <c r="S49" i="5"/>
  <c r="S47" i="5"/>
  <c r="T27" i="5"/>
  <c r="S71" i="5"/>
  <c r="S83" i="5"/>
  <c r="S66" i="5"/>
  <c r="S86" i="5"/>
  <c r="S41" i="5"/>
  <c r="S55" i="5"/>
  <c r="S33" i="5"/>
  <c r="S21" i="5"/>
  <c r="T16" i="5"/>
  <c r="S37" i="5"/>
  <c r="T59" i="5"/>
  <c r="T67" i="5"/>
  <c r="S57" i="5"/>
  <c r="S54" i="5"/>
  <c r="S32" i="5"/>
  <c r="S70" i="5"/>
  <c r="S29" i="5"/>
  <c r="S48" i="5"/>
  <c r="S39" i="5"/>
  <c r="T43" i="5"/>
  <c r="S31" i="5"/>
  <c r="S58" i="5"/>
  <c r="T35" i="5"/>
  <c r="S25" i="5"/>
  <c r="S18" i="5"/>
  <c r="S72" i="5"/>
  <c r="S34" i="5"/>
  <c r="S27" i="5"/>
  <c r="S11" i="5"/>
  <c r="T11" i="5"/>
  <c r="T14" i="5"/>
  <c r="S8" i="5"/>
  <c r="S14" i="5"/>
  <c r="T6" i="5"/>
  <c r="T7" i="5"/>
  <c r="S7" i="5"/>
  <c r="T5" i="5"/>
  <c r="S91" i="5"/>
  <c r="R10" i="5"/>
  <c r="S67" i="5"/>
  <c r="S59" i="5"/>
  <c r="S43" i="5"/>
  <c r="S16" i="5"/>
  <c r="T15" i="5"/>
  <c r="S35" i="5"/>
  <c r="S19" i="5"/>
  <c r="T12" i="5"/>
  <c r="T13" i="5"/>
  <c r="S6" i="5"/>
  <c r="T10" i="5"/>
  <c r="T9" i="5"/>
  <c r="S5" i="5"/>
  <c r="S13" i="5"/>
  <c r="S10" i="5"/>
  <c r="S15" i="5"/>
  <c r="S9" i="5"/>
  <c r="S12"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H2234" i="5"/>
  <c r="H643" i="5"/>
  <c r="H131" i="5"/>
  <c r="J267" i="5"/>
  <c r="G1702" i="5"/>
  <c r="F1702" i="5"/>
  <c r="H1413" i="5"/>
  <c r="R1413" i="5"/>
  <c r="I1413" i="5"/>
  <c r="R2387" i="5"/>
  <c r="G2387" i="5"/>
  <c r="H2387" i="5"/>
  <c r="F2387" i="5"/>
  <c r="R2211" i="5"/>
  <c r="G2211" i="5"/>
  <c r="H2115" i="5"/>
  <c r="F2115" i="5"/>
  <c r="F1899" i="5"/>
  <c r="J1899" i="5"/>
  <c r="G995" i="5"/>
  <c r="J995" i="5"/>
  <c r="G707" i="5"/>
  <c r="F707" i="5"/>
  <c r="R707" i="5"/>
  <c r="H707" i="5"/>
  <c r="I707" i="5"/>
  <c r="J643" i="5"/>
  <c r="H1198" i="5"/>
  <c r="R13"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11" i="5"/>
  <c r="R611" i="5"/>
  <c r="H65" i="5"/>
  <c r="F274" i="5"/>
  <c r="F1689" i="5"/>
  <c r="I1689" i="5"/>
  <c r="H1689" i="5"/>
  <c r="H545" i="5"/>
  <c r="H2113" i="5"/>
  <c r="I185" i="5"/>
  <c r="G1689" i="5"/>
  <c r="I188" i="5"/>
  <c r="H185" i="5"/>
  <c r="I65" i="5"/>
  <c r="J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J130"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J131"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R9"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G3" i="5"/>
  <c r="C19" i="3"/>
  <c r="B37" i="4"/>
  <c r="A22" i="6"/>
  <c r="B20" i="4"/>
  <c r="A11" i="6"/>
  <c r="B71" i="4"/>
  <c r="A49" i="6"/>
  <c r="B4" i="5"/>
  <c r="B10" i="4"/>
  <c r="A6" i="6"/>
  <c r="B22" i="4"/>
  <c r="A13" i="6"/>
  <c r="B4" i="4"/>
  <c r="B18" i="4"/>
  <c r="A10" i="6"/>
  <c r="B55" i="4"/>
  <c r="A37" i="6"/>
  <c r="B12" i="4"/>
  <c r="C15" i="3"/>
  <c r="S2489" i="5"/>
  <c r="T2489" i="5"/>
  <c r="S2481" i="5"/>
  <c r="T2481" i="5"/>
  <c r="T2473" i="5"/>
  <c r="S2417" i="5"/>
  <c r="T2417" i="5"/>
  <c r="S2409" i="5"/>
  <c r="T2409" i="5"/>
  <c r="S2401" i="5"/>
  <c r="T2393" i="5"/>
  <c r="S2393" i="5"/>
  <c r="S2385" i="5"/>
  <c r="T2385" i="5"/>
  <c r="S2377" i="5"/>
  <c r="T2377" i="5"/>
  <c r="S2369" i="5"/>
  <c r="T2369" i="5"/>
  <c r="T2361" i="5"/>
  <c r="S2361" i="5"/>
  <c r="S2353" i="5"/>
  <c r="S2345" i="5"/>
  <c r="T2345" i="5"/>
  <c r="T2337" i="5"/>
  <c r="S2337" i="5"/>
  <c r="T2225" i="5"/>
  <c r="T2201" i="5"/>
  <c r="S2201" i="5"/>
  <c r="T2177" i="5"/>
  <c r="S2177" i="5"/>
  <c r="S2145" i="5"/>
  <c r="S2121" i="5"/>
  <c r="T2121" i="5"/>
  <c r="S2113" i="5"/>
  <c r="T2113" i="5"/>
  <c r="T2081" i="5"/>
  <c r="S2081" i="5"/>
  <c r="S2057" i="5"/>
  <c r="S1985" i="5"/>
  <c r="T1969" i="5"/>
  <c r="S1953" i="5"/>
  <c r="T1929" i="5"/>
  <c r="S1929" i="5"/>
  <c r="T1913" i="5"/>
  <c r="S1913" i="5"/>
  <c r="T1889" i="5"/>
  <c r="T1873" i="5"/>
  <c r="S1873" i="5"/>
  <c r="T1801" i="5"/>
  <c r="S1801" i="5"/>
  <c r="S1737" i="5"/>
  <c r="T1737" i="5"/>
  <c r="S1729" i="5"/>
  <c r="T1729" i="5"/>
  <c r="T1689" i="5"/>
  <c r="T1673" i="5"/>
  <c r="S1673" i="5"/>
  <c r="S1657" i="5"/>
  <c r="T1657" i="5"/>
  <c r="S1641" i="5"/>
  <c r="T1625" i="5"/>
  <c r="T1617" i="5"/>
  <c r="S1617" i="5"/>
  <c r="S1609" i="5"/>
  <c r="T1609" i="5"/>
  <c r="S1593" i="5"/>
  <c r="T1593" i="5"/>
  <c r="S1577" i="5"/>
  <c r="T1577" i="5"/>
  <c r="S1545" i="5"/>
  <c r="T1545" i="5"/>
  <c r="S1529" i="5"/>
  <c r="T1529" i="5"/>
  <c r="T1521" i="5"/>
  <c r="S1521" i="5"/>
  <c r="T1505" i="5"/>
  <c r="S1505" i="5"/>
  <c r="T1481" i="5"/>
  <c r="S1481" i="5"/>
  <c r="T1457" i="5"/>
  <c r="S1457" i="5"/>
  <c r="T1425" i="5"/>
  <c r="S1425" i="5"/>
  <c r="T1369" i="5"/>
  <c r="S1369" i="5"/>
  <c r="T1353" i="5"/>
  <c r="S1353" i="5"/>
  <c r="S1337" i="5"/>
  <c r="T1337" i="5"/>
  <c r="S1329" i="5"/>
  <c r="T1329" i="5"/>
  <c r="S1305" i="5"/>
  <c r="T1305" i="5"/>
  <c r="S1281" i="5"/>
  <c r="T1281" i="5"/>
  <c r="T1265" i="5"/>
  <c r="S1265" i="5"/>
  <c r="T1257" i="5"/>
  <c r="S1257" i="5"/>
  <c r="S1225" i="5"/>
  <c r="T1201" i="5"/>
  <c r="S1201" i="5"/>
  <c r="S1137" i="5"/>
  <c r="S1089" i="5"/>
  <c r="T1089" i="5"/>
  <c r="T1081" i="5"/>
  <c r="S1081" i="5"/>
  <c r="S1073" i="5"/>
  <c r="T1073" i="5"/>
  <c r="T1017" i="5"/>
  <c r="S1017" i="5"/>
  <c r="T1009" i="5"/>
  <c r="S1009" i="5"/>
  <c r="T913" i="5"/>
  <c r="S913" i="5"/>
  <c r="S849" i="5"/>
  <c r="T833" i="5"/>
  <c r="S833" i="5"/>
  <c r="T825" i="5"/>
  <c r="S785" i="5"/>
  <c r="T785" i="5"/>
  <c r="S713" i="5"/>
  <c r="T713" i="5"/>
  <c r="T705" i="5"/>
  <c r="S705" i="5"/>
  <c r="T697" i="5"/>
  <c r="S697" i="5"/>
  <c r="T681" i="5"/>
  <c r="S681" i="5"/>
  <c r="S617" i="5"/>
  <c r="T609" i="5"/>
  <c r="S609" i="5"/>
  <c r="S601" i="5"/>
  <c r="S577" i="5"/>
  <c r="S569" i="5"/>
  <c r="T569" i="5"/>
  <c r="T553" i="5"/>
  <c r="S513" i="5"/>
  <c r="S481" i="5"/>
  <c r="T481" i="5"/>
  <c r="S473" i="5"/>
  <c r="T473" i="5"/>
  <c r="S465" i="5"/>
  <c r="T465" i="5"/>
  <c r="T457" i="5"/>
  <c r="S457" i="5"/>
  <c r="S441" i="5"/>
  <c r="T385" i="5"/>
  <c r="S385" i="5"/>
  <c r="S361" i="5"/>
  <c r="T361" i="5"/>
  <c r="T345" i="5"/>
  <c r="T305" i="5"/>
  <c r="S305" i="5"/>
  <c r="S297" i="5"/>
  <c r="T297" i="5"/>
  <c r="S273" i="5"/>
  <c r="T265" i="5"/>
  <c r="T233" i="5"/>
  <c r="T225" i="5"/>
  <c r="S225" i="5"/>
  <c r="T177" i="5"/>
  <c r="S177" i="5"/>
  <c r="T169" i="5"/>
  <c r="S169" i="5"/>
  <c r="S153" i="5"/>
  <c r="T153" i="5"/>
  <c r="S145" i="5"/>
  <c r="T145" i="5"/>
  <c r="S137" i="5"/>
  <c r="T137" i="5"/>
  <c r="S121" i="5"/>
  <c r="T121" i="5"/>
  <c r="S113" i="5"/>
  <c r="T113" i="5"/>
  <c r="T105" i="5"/>
  <c r="S105" i="5"/>
  <c r="T97" i="5"/>
  <c r="S97" i="5"/>
  <c r="T89" i="5"/>
  <c r="T81" i="5"/>
  <c r="H2018" i="5"/>
  <c r="H786" i="5"/>
  <c r="I626" i="5"/>
  <c r="R419" i="5"/>
  <c r="I1851" i="5"/>
  <c r="R1739" i="5"/>
  <c r="F859" i="5"/>
  <c r="F819" i="5"/>
  <c r="F787" i="5"/>
  <c r="J659" i="5"/>
  <c r="J1315" i="5"/>
  <c r="H1539" i="5"/>
  <c r="H635" i="5"/>
  <c r="J1019" i="5"/>
  <c r="F1850" i="5"/>
  <c r="F1746" i="5"/>
  <c r="R1402" i="5"/>
  <c r="J922" i="5"/>
  <c r="R1695" i="5"/>
  <c r="I2474" i="5"/>
  <c r="J1850" i="5"/>
  <c r="J266" i="5"/>
  <c r="F786" i="5"/>
  <c r="F419" i="5"/>
  <c r="R1115" i="5"/>
  <c r="R859" i="5"/>
  <c r="R819" i="5"/>
  <c r="R659" i="5"/>
  <c r="J1539" i="5"/>
  <c r="R1019" i="5"/>
  <c r="I579" i="5"/>
  <c r="J746" i="5"/>
  <c r="F682" i="5"/>
  <c r="J2274" i="5"/>
  <c r="F2034" i="5"/>
  <c r="J1882" i="5"/>
  <c r="I922" i="5"/>
  <c r="F1695" i="5"/>
  <c r="R1807" i="5"/>
  <c r="G1149" i="5"/>
  <c r="H1397" i="5"/>
  <c r="I1149"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R15"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R12"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I22" i="5"/>
  <c r="J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J43" i="5"/>
  <c r="H826" i="5"/>
  <c r="R826" i="5"/>
  <c r="G826" i="5"/>
  <c r="G890" i="5"/>
  <c r="J890" i="5"/>
  <c r="F1034" i="5"/>
  <c r="H1034" i="5"/>
  <c r="G1034" i="5"/>
  <c r="R2218" i="5"/>
  <c r="F2218" i="5"/>
  <c r="I2218" i="5"/>
  <c r="G2218" i="5"/>
  <c r="H2458" i="5"/>
  <c r="R2458" i="5"/>
  <c r="G59" i="5"/>
  <c r="J59" i="5"/>
  <c r="G115" i="5"/>
  <c r="R115" i="5"/>
  <c r="G211" i="5"/>
  <c r="R211" i="5"/>
  <c r="J211" i="5"/>
  <c r="F211" i="5"/>
  <c r="G643" i="5"/>
  <c r="F643" i="5"/>
  <c r="J739" i="5"/>
  <c r="G739"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c r="B21" i="4"/>
  <c r="A12" i="6"/>
  <c r="B17" i="4"/>
  <c r="A9" i="6"/>
  <c r="B15" i="4"/>
  <c r="A7" i="6"/>
  <c r="B19" i="4"/>
  <c r="B25" i="4"/>
  <c r="A14" i="6"/>
  <c r="D2" i="4"/>
  <c r="B6" i="4"/>
  <c r="C21" i="3"/>
  <c r="B9" i="4"/>
  <c r="A5" i="6"/>
  <c r="T2289" i="5"/>
  <c r="S2281" i="5"/>
  <c r="T2281" i="5"/>
  <c r="T2273" i="5"/>
  <c r="S2273" i="5"/>
  <c r="T2209" i="5"/>
  <c r="S2209" i="5"/>
  <c r="T2161" i="5"/>
  <c r="S2161" i="5"/>
  <c r="T2153" i="5"/>
  <c r="S2089" i="5"/>
  <c r="T2089" i="5"/>
  <c r="T1961" i="5"/>
  <c r="S1961" i="5"/>
  <c r="T1937" i="5"/>
  <c r="S1937" i="5"/>
  <c r="T1865" i="5"/>
  <c r="S1849" i="5"/>
  <c r="S1841" i="5"/>
  <c r="T1833" i="5"/>
  <c r="T1825" i="5"/>
  <c r="S1825" i="5"/>
  <c r="T1785" i="5"/>
  <c r="S1777" i="5"/>
  <c r="S1761" i="5"/>
  <c r="S1713" i="5"/>
  <c r="S1705" i="5"/>
  <c r="T1705" i="5"/>
  <c r="S1681" i="5"/>
  <c r="T1681" i="5"/>
  <c r="T1649" i="5"/>
  <c r="S1633" i="5"/>
  <c r="T1633" i="5"/>
  <c r="S1585" i="5"/>
  <c r="T1585" i="5"/>
  <c r="T1569" i="5"/>
  <c r="S1569" i="5"/>
  <c r="T1553" i="5"/>
  <c r="S1553" i="5"/>
  <c r="S1537" i="5"/>
  <c r="S1497" i="5"/>
  <c r="T1497" i="5"/>
  <c r="S1489" i="5"/>
  <c r="T1489" i="5"/>
  <c r="S1473" i="5"/>
  <c r="T1473" i="5"/>
  <c r="S1465" i="5"/>
  <c r="T1465" i="5"/>
  <c r="T1401" i="5"/>
  <c r="S1401" i="5"/>
  <c r="T1385" i="5"/>
  <c r="S1385" i="5"/>
  <c r="T1361" i="5"/>
  <c r="S1361" i="5"/>
  <c r="T1321" i="5"/>
  <c r="S1321" i="5"/>
  <c r="S1313" i="5"/>
  <c r="T1313" i="5"/>
  <c r="T1289" i="5"/>
  <c r="S1241" i="5"/>
  <c r="T1241" i="5"/>
  <c r="S1209" i="5"/>
  <c r="T1209" i="5"/>
  <c r="T1177" i="5"/>
  <c r="T1169" i="5"/>
  <c r="S1161" i="5"/>
  <c r="T1161" i="5"/>
  <c r="S1153" i="5"/>
  <c r="T1153" i="5"/>
  <c r="S1121" i="5"/>
  <c r="T1121" i="5"/>
  <c r="S1113" i="5"/>
  <c r="T1113" i="5"/>
  <c r="S1097" i="5"/>
  <c r="T1097" i="5"/>
  <c r="S1057" i="5"/>
  <c r="S1041" i="5"/>
  <c r="T1041" i="5"/>
  <c r="T961" i="5"/>
  <c r="S937" i="5"/>
  <c r="T937" i="5"/>
  <c r="S929" i="5"/>
  <c r="T905" i="5"/>
  <c r="S889" i="5"/>
  <c r="T889" i="5"/>
  <c r="S873" i="5"/>
  <c r="T865" i="5"/>
  <c r="S857" i="5"/>
  <c r="T857" i="5"/>
  <c r="T841" i="5"/>
  <c r="T817" i="5"/>
  <c r="S817" i="5"/>
  <c r="T809" i="5"/>
  <c r="S809" i="5"/>
  <c r="S801" i="5"/>
  <c r="T801" i="5"/>
  <c r="G1416" i="5"/>
  <c r="H832" i="5"/>
  <c r="G624" i="5"/>
  <c r="F1337" i="5"/>
  <c r="G1337" i="5"/>
  <c r="H1337" i="5"/>
  <c r="J1337" i="5"/>
  <c r="G1305" i="5"/>
  <c r="J1305" i="5"/>
  <c r="R1305" i="5"/>
  <c r="F1305" i="5"/>
  <c r="H1273" i="5"/>
  <c r="I1273" i="5"/>
  <c r="R1273" i="5"/>
  <c r="I1241" i="5"/>
  <c r="G1241" i="5"/>
  <c r="F1241" i="5"/>
  <c r="H1241" i="5"/>
  <c r="F1209" i="5"/>
  <c r="T753" i="5"/>
  <c r="T441" i="5"/>
  <c r="T393" i="5"/>
  <c r="T593" i="5"/>
  <c r="G2437" i="5"/>
  <c r="R2437" i="5"/>
  <c r="T521" i="5"/>
  <c r="T185" i="5"/>
  <c r="S185" i="5"/>
  <c r="S633" i="5"/>
  <c r="R29" i="5"/>
  <c r="J29" i="5"/>
  <c r="I2326" i="5"/>
  <c r="R2326" i="5"/>
  <c r="S657" i="5"/>
  <c r="S377" i="5"/>
  <c r="G1614" i="5"/>
  <c r="F1614" i="5"/>
  <c r="H441" i="5"/>
  <c r="F441" i="5"/>
  <c r="I2237" i="5"/>
  <c r="G2237" i="5"/>
  <c r="J2237" i="5"/>
  <c r="H2237" i="5"/>
  <c r="H2482" i="5"/>
  <c r="F2482" i="5"/>
  <c r="T577" i="5"/>
  <c r="T273" i="5"/>
  <c r="T249"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T201" i="5"/>
  <c r="H357" i="5"/>
  <c r="G357" i="5"/>
  <c r="J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J1862" i="5"/>
  <c r="F2067" i="5"/>
  <c r="R2067" i="5"/>
  <c r="G1886"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5" i="5"/>
  <c r="H1535" i="5"/>
  <c r="I1431" i="5"/>
  <c r="R1311" i="5"/>
  <c r="I1311" i="5"/>
  <c r="J791" i="5"/>
  <c r="H791" i="5"/>
  <c r="R791" i="5"/>
  <c r="G455" i="5"/>
  <c r="F455" i="5"/>
  <c r="I431" i="5"/>
  <c r="J431" i="5"/>
  <c r="F367" i="5"/>
  <c r="H367" i="5"/>
  <c r="R303" i="5"/>
  <c r="H103" i="5"/>
  <c r="J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G24" i="5"/>
  <c r="S2329" i="5"/>
  <c r="T2329" i="5"/>
  <c r="S2321" i="5"/>
  <c r="T2321" i="5"/>
  <c r="S2313" i="5"/>
  <c r="T2313" i="5"/>
  <c r="S2305" i="5"/>
  <c r="S2297" i="5"/>
  <c r="T2297" i="5"/>
  <c r="T2257" i="5"/>
  <c r="S2257" i="5"/>
  <c r="T2249" i="5"/>
  <c r="S2249" i="5"/>
  <c r="S2217" i="5"/>
  <c r="T2217" i="5"/>
  <c r="S2185" i="5"/>
  <c r="T2185" i="5"/>
  <c r="T2169" i="5"/>
  <c r="S2169" i="5"/>
  <c r="S2137" i="5"/>
  <c r="T2137" i="5"/>
  <c r="T2129" i="5"/>
  <c r="S2129" i="5"/>
  <c r="T2097" i="5"/>
  <c r="S2073" i="5"/>
  <c r="T2073" i="5"/>
  <c r="S2049" i="5"/>
  <c r="T2049" i="5"/>
  <c r="S2041" i="5"/>
  <c r="T2041" i="5"/>
  <c r="S2033" i="5"/>
  <c r="T2033" i="5"/>
  <c r="T2025" i="5"/>
  <c r="S2025" i="5"/>
  <c r="T2009" i="5"/>
  <c r="S2009" i="5"/>
  <c r="T2001" i="5"/>
  <c r="T1945" i="5"/>
  <c r="S1921" i="5"/>
  <c r="T1905" i="5"/>
  <c r="S1905" i="5"/>
  <c r="S1881" i="5"/>
  <c r="T1817" i="5"/>
  <c r="S1817" i="5"/>
  <c r="T1769" i="5"/>
  <c r="S1769" i="5"/>
  <c r="S1745" i="5"/>
  <c r="S1721" i="5"/>
  <c r="T1721" i="5"/>
  <c r="S1561" i="5"/>
  <c r="T1561" i="5"/>
  <c r="S1441" i="5"/>
  <c r="T1433" i="5"/>
  <c r="S1433" i="5"/>
  <c r="T1409" i="5"/>
  <c r="S1409" i="5"/>
  <c r="T1377" i="5"/>
  <c r="T1297" i="5"/>
  <c r="S1273" i="5"/>
  <c r="T1233" i="5"/>
  <c r="S1233" i="5"/>
  <c r="T1217" i="5"/>
  <c r="S1049" i="5"/>
  <c r="T1049" i="5"/>
  <c r="S985" i="5"/>
  <c r="T985" i="5"/>
  <c r="T881" i="5"/>
  <c r="S881" i="5"/>
  <c r="S777" i="5"/>
  <c r="T777" i="5"/>
  <c r="S737" i="5"/>
  <c r="T449" i="5"/>
  <c r="S449" i="5"/>
  <c r="S425" i="5"/>
  <c r="T425" i="5"/>
  <c r="S409" i="5"/>
  <c r="T409" i="5"/>
  <c r="S401" i="5"/>
  <c r="T401" i="5"/>
  <c r="S337" i="5"/>
  <c r="S321" i="5"/>
  <c r="T321" i="5"/>
  <c r="S289" i="5"/>
  <c r="T217" i="5"/>
  <c r="S193" i="5"/>
  <c r="S129" i="5"/>
  <c r="T129" i="5"/>
  <c r="S65" i="5"/>
  <c r="T65" i="5"/>
  <c r="H2437" i="5"/>
  <c r="S2105" i="5"/>
  <c r="S1977" i="5"/>
  <c r="T1697" i="5"/>
  <c r="J2039" i="5"/>
  <c r="I2319" i="5"/>
  <c r="T1745" i="5"/>
  <c r="T1777" i="5"/>
  <c r="T2305" i="5"/>
  <c r="I2069" i="5"/>
  <c r="T673" i="5"/>
  <c r="G2198" i="5"/>
  <c r="R2198" i="5"/>
  <c r="H2198" i="5"/>
  <c r="J2198" i="5"/>
  <c r="I2198" i="5"/>
  <c r="I2142" i="5"/>
  <c r="J2142" i="5"/>
  <c r="S1417" i="5"/>
  <c r="R2263" i="5"/>
  <c r="R2330" i="5"/>
  <c r="T1849" i="5"/>
  <c r="S1393" i="5"/>
  <c r="T921" i="5"/>
  <c r="T2105" i="5"/>
  <c r="T1393" i="5"/>
  <c r="T545" i="5"/>
  <c r="S961" i="5"/>
  <c r="G407" i="5"/>
  <c r="G82" i="5"/>
  <c r="R54" i="5"/>
  <c r="F127" i="5"/>
  <c r="T1417" i="5"/>
  <c r="I127" i="5"/>
  <c r="J2330" i="5"/>
  <c r="I2263" i="5"/>
  <c r="R311" i="5"/>
  <c r="T1809" i="5"/>
  <c r="S921" i="5"/>
  <c r="T1129" i="5"/>
  <c r="T993" i="5"/>
  <c r="J2437" i="5"/>
  <c r="R1279" i="5"/>
  <c r="G2319" i="5"/>
  <c r="F407" i="5"/>
  <c r="F751" i="5"/>
  <c r="S1169" i="5"/>
  <c r="S209" i="5"/>
  <c r="H54" i="5"/>
  <c r="G279" i="5"/>
  <c r="R687" i="5"/>
  <c r="R127" i="5"/>
  <c r="S1809" i="5"/>
  <c r="S1177" i="5"/>
  <c r="T1665" i="5"/>
  <c r="S1185" i="5"/>
  <c r="S993" i="5"/>
  <c r="H80" i="5"/>
  <c r="R2279" i="5"/>
  <c r="G1135" i="5"/>
  <c r="F2319" i="5"/>
  <c r="F2198" i="5"/>
  <c r="S1297" i="5"/>
  <c r="G862" i="5"/>
  <c r="F862" i="5"/>
  <c r="H82" i="5"/>
  <c r="F82" i="5"/>
  <c r="J1317" i="5"/>
  <c r="G2263" i="5"/>
  <c r="S1665" i="5"/>
  <c r="S1601" i="5"/>
  <c r="T929" i="5"/>
  <c r="J191" i="5"/>
  <c r="G1279" i="5"/>
  <c r="H2319" i="5"/>
  <c r="G1159" i="5"/>
  <c r="T737" i="5"/>
  <c r="T2241" i="5"/>
  <c r="S1945" i="5"/>
  <c r="T1921" i="5"/>
  <c r="G2119" i="5"/>
  <c r="R82" i="5"/>
  <c r="S1865" i="5"/>
  <c r="I311" i="5"/>
  <c r="J127" i="5"/>
  <c r="H88" i="5"/>
  <c r="J54" i="5"/>
  <c r="S1129" i="5"/>
  <c r="T1185" i="5"/>
  <c r="I80" i="5"/>
  <c r="J1279" i="5"/>
  <c r="F2263" i="5"/>
  <c r="T209" i="5"/>
  <c r="T417" i="5"/>
  <c r="S2241" i="5"/>
  <c r="S2001" i="5"/>
  <c r="G1070" i="5"/>
  <c r="I1070" i="5"/>
  <c r="I1385" i="5"/>
  <c r="J1385" i="5"/>
  <c r="J1734" i="5"/>
  <c r="J82" i="5"/>
  <c r="F2437" i="5"/>
  <c r="H311" i="5"/>
  <c r="G687" i="5"/>
  <c r="F279" i="5"/>
  <c r="G311" i="5"/>
  <c r="H687" i="5"/>
  <c r="T105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G1286" i="5"/>
  <c r="S2320" i="5"/>
  <c r="T2320" i="5"/>
  <c r="J2257" i="5"/>
  <c r="H2257" i="5"/>
  <c r="I2448" i="5"/>
  <c r="G2456" i="5"/>
  <c r="G1459" i="5"/>
  <c r="G1760" i="5"/>
  <c r="H1354" i="5"/>
  <c r="R2002" i="5"/>
  <c r="G2002" i="5"/>
  <c r="G147" i="5"/>
  <c r="G1379" i="5"/>
  <c r="J1410" i="5"/>
  <c r="J1775" i="5"/>
  <c r="G979" i="5"/>
  <c r="J1267" i="5"/>
  <c r="I2304" i="5"/>
  <c r="H1754" i="5"/>
  <c r="J923" i="5"/>
  <c r="J675" i="5"/>
  <c r="J147"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J226"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332" i="5"/>
  <c r="J1245" i="5"/>
  <c r="H1470" i="5"/>
  <c r="J2372" i="5"/>
  <c r="J1506" i="5"/>
  <c r="G332" i="5"/>
  <c r="G2092" i="5"/>
  <c r="G204" i="5"/>
  <c r="G45" i="5"/>
  <c r="G1012" i="5"/>
  <c r="G1092" i="5"/>
  <c r="G660" i="5"/>
  <c r="G516" i="5"/>
  <c r="G844" i="5"/>
  <c r="G53" i="5"/>
  <c r="G652" i="5"/>
  <c r="G980" i="5"/>
  <c r="G540" i="5"/>
  <c r="D6" i="6"/>
  <c r="D23" i="6"/>
  <c r="D5" i="6"/>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6"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R1978" i="5"/>
  <c r="F762" i="5"/>
  <c r="F1283" i="5"/>
  <c r="J1139" i="5"/>
  <c r="R1107"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T2496" i="5"/>
  <c r="T2497" i="5"/>
  <c r="B57" i="4"/>
  <c r="A39" i="6"/>
  <c r="B63" i="4"/>
  <c r="A44" i="6"/>
  <c r="D16" i="6"/>
  <c r="K61" i="6"/>
  <c r="B75" i="4"/>
  <c r="A53" i="6"/>
  <c r="I2361" i="5"/>
  <c r="H2361" i="5"/>
  <c r="J2361" i="5"/>
  <c r="C25" i="6"/>
  <c r="R1617" i="5"/>
  <c r="H1617" i="5"/>
  <c r="I1617" i="5"/>
  <c r="J1617" i="5"/>
  <c r="F1617" i="5"/>
  <c r="C31" i="6"/>
  <c r="I1956" i="5"/>
  <c r="I2330" i="5"/>
  <c r="D24" i="6"/>
  <c r="C21" i="6"/>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J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G368" i="5"/>
  <c r="J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J200" i="5"/>
  <c r="G248" i="5"/>
  <c r="R312" i="5"/>
  <c r="H312" i="5"/>
  <c r="F312" i="5"/>
  <c r="I312" i="5"/>
  <c r="J312" i="5"/>
  <c r="J376"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J352" i="5"/>
  <c r="F352" i="5"/>
  <c r="I352" i="5"/>
  <c r="G352" i="5"/>
  <c r="R352" i="5"/>
  <c r="H352" i="5"/>
  <c r="H384" i="5"/>
  <c r="J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R17"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J56" i="5"/>
  <c r="G231" i="5"/>
  <c r="R231" i="5"/>
  <c r="I231" i="5"/>
  <c r="H231" i="5"/>
  <c r="F231" i="5"/>
  <c r="J231" i="5"/>
  <c r="J295" i="5"/>
  <c r="H295" i="5"/>
  <c r="I295" i="5"/>
  <c r="F295" i="5"/>
  <c r="R295" i="5"/>
  <c r="G295" i="5"/>
  <c r="H343" i="5"/>
  <c r="F343" i="5"/>
  <c r="R343" i="5"/>
  <c r="I343" i="5"/>
  <c r="J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J391" i="5"/>
  <c r="H391" i="5"/>
  <c r="I391" i="5"/>
  <c r="G391" i="5"/>
  <c r="H751" i="5"/>
  <c r="R751" i="5"/>
  <c r="J751" i="5"/>
  <c r="G751" i="5"/>
  <c r="I751" i="5"/>
  <c r="I999" i="5"/>
  <c r="R999" i="5"/>
  <c r="G999" i="5"/>
  <c r="F999" i="5"/>
  <c r="J999" i="5"/>
  <c r="H999" i="5"/>
  <c r="H24" i="5"/>
  <c r="I24" i="5"/>
  <c r="J24" i="5"/>
  <c r="F24" i="5"/>
  <c r="R24"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J40" i="5"/>
  <c r="H40" i="5"/>
  <c r="G40"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J48" i="5"/>
  <c r="F48" i="5"/>
  <c r="G48" i="5"/>
  <c r="H48" i="5"/>
  <c r="R48" i="5"/>
  <c r="I48" i="5"/>
  <c r="J167"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J212" i="5"/>
  <c r="H316" i="5"/>
  <c r="G316" i="5"/>
  <c r="J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J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J220" i="5"/>
  <c r="I220" i="5"/>
  <c r="G220" i="5"/>
  <c r="F484" i="5"/>
  <c r="J484" i="5"/>
  <c r="I484" i="5"/>
  <c r="G484" i="5"/>
  <c r="R484" i="5"/>
  <c r="H484" i="5"/>
  <c r="R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J364" i="5"/>
  <c r="F364" i="5"/>
  <c r="H364" i="5"/>
  <c r="I892" i="5"/>
  <c r="F892" i="5"/>
  <c r="R892" i="5"/>
  <c r="H892" i="5"/>
  <c r="G892" i="5"/>
  <c r="J892" i="5"/>
  <c r="F668" i="5"/>
  <c r="R668" i="5"/>
  <c r="J668" i="5"/>
  <c r="H668" i="5"/>
  <c r="I668" i="5"/>
  <c r="G668" i="5"/>
  <c r="H1092" i="5"/>
  <c r="F1092" i="5"/>
  <c r="I1092" i="5"/>
  <c r="R1092" i="5"/>
  <c r="J1092" i="5"/>
  <c r="R284" i="5"/>
  <c r="I284" i="5"/>
  <c r="F284" i="5"/>
  <c r="G284" i="5"/>
  <c r="H284" i="5"/>
  <c r="J284" i="5"/>
  <c r="H1388" i="5"/>
  <c r="F1388" i="5"/>
  <c r="J1388" i="5"/>
  <c r="I1388" i="5"/>
  <c r="G1388" i="5"/>
  <c r="R1388" i="5"/>
  <c r="H2148" i="5"/>
  <c r="R2148" i="5"/>
  <c r="F2148" i="5"/>
  <c r="I2148" i="5"/>
  <c r="G2148" i="5"/>
  <c r="J2148"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J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J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C5" i="6"/>
  <c r="F2468" i="5"/>
  <c r="G2468" i="5"/>
  <c r="H2468" i="5"/>
  <c r="J2468" i="5"/>
  <c r="I2468" i="5"/>
  <c r="R2468" i="5"/>
  <c r="J2141" i="5"/>
  <c r="I2141" i="5"/>
  <c r="G2141" i="5"/>
  <c r="H2141" i="5"/>
  <c r="F2141" i="5"/>
  <c r="R2141" i="5"/>
  <c r="I2412" i="5"/>
  <c r="J2412" i="5"/>
  <c r="R2412" i="5"/>
  <c r="H2412" i="5"/>
  <c r="F2412"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<sst xmlns="http://schemas.openxmlformats.org/spreadsheetml/2006/main" count="15242" uniqueCount="12829">
  <si>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</si>
  <si>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</si>
  <si>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</si>
  <si>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</si>
  <si>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</si>
  <si>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</si>
  <si>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</si>
  <si>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</si>
  <si>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</si>
  <si>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</si>
  <si>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</si>
  <si>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</si>
  <si>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</si>
  <si>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</si>
  <si>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</si>
  <si>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</si>
  <si>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</si>
  <si>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</si>
  <si>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</si>
  <si>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</si>
  <si>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</si>
  <si>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</si>
  <si>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</si>
  <si>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</si>
  <si>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</si>
  <si>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</si>
  <si>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</si>
  <si>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</si>
  <si>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</si>
  <si>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</si>
  <si>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</si>
  <si>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</si>
  <si>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</si>
  <si>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</si>
  <si>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</si>
  <si>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</si>
  <si>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</si>
  <si>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</si>
  <si>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</si>
  <si>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</si>
  <si>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</si>
  <si>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</si>
  <si>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</si>
  <si>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</si>
  <si>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</si>
  <si>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</si>
  <si>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</si>
  <si>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</si>
  <si>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</si>
  <si>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</si>
  <si>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</si>
  <si>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</si>
  <si>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</si>
  <si>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</si>
  <si>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</si>
  <si>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</si>
  <si>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</si>
  <si>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</si>
  <si>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</si>
  <si>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</si>
  <si>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</si>
  <si>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</si>
  <si>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</si>
  <si>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</si>
  <si>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</si>
  <si>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</si>
  <si>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</si>
  <si>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</si>
  <si>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</si>
  <si>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</si>
  <si>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</si>
  <si>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</si>
  <si>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</si>
  <si>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</si>
  <si>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</si>
  <si>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</si>
  <si>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</si>
  <si>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</si>
  <si>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</si>
  <si>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</si>
  <si>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</si>
  <si>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</si>
  <si>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</si>
  <si>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</si>
  <si>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</si>
  <si>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</si>
  <si>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</si>
  <si>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</si>
  <si>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</si>
  <si>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</si>
  <si>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</si>
  <si>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</si>
  <si>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</si>
  <si>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</si>
  <si>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</si>
  <si>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</si>
  <si>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</si>
  <si>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</si>
  <si>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</si>
  <si>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</si>
  <si>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</si>
  <si>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</si>
  <si>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</si>
  <si>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</si>
  <si>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</si>
  <si>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</si>
  <si>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</si>
  <si>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</si>
  <si>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</si>
  <si>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</si>
  <si>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</si>
  <si>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</si>
  <si>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</si>
  <si>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</si>
  <si>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</si>
  <si>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</si>
  <si>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</si>
  <si>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</si>
  <si>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</si>
  <si>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</si>
  <si>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</si>
  <si>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</si>
  <si>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</si>
  <si>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</si>
  <si>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</si>
  <si>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</si>
  <si>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</si>
  <si>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</si>
  <si>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</si>
  <si>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</si>
  <si>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</si>
  <si>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</si>
  <si>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</si>
  <si>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</si>
  <si>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</si>
  <si>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</si>
  <si>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</si>
  <si>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</si>
  <si>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</si>
  <si>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</si>
  <si>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</si>
  <si>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</si>
  <si>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</si>
  <si>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</si>
  <si>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</si>
  <si>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</si>
  <si>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</si>
  <si>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</si>
  <si>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</si>
  <si>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</si>
  <si>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</si>
  <si>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</si>
  <si>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</si>
  <si>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</si>
  <si>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</si>
  <si>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</si>
  <si>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</si>
  <si>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</si>
  <si>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</si>
  <si>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</si>
  <si>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</si>
  <si>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</si>
  <si>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</si>
  <si>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</si>
  <si>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</si>
  <si>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</si>
  <si>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</si>
  <si>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</si>
  <si>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</si>
  <si>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</si>
  <si>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</si>
  <si>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</si>
  <si>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</si>
  <si>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</si>
  <si>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</si>
  <si>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</si>
  <si>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</si>
  <si>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</si>
  <si>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</si>
  <si>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</si>
  <si>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</si>
  <si>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</si>
  <si>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</si>
  <si>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</si>
  <si>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</si>
  <si>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</si>
  <si>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</si>
  <si>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</si>
  <si>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</si>
  <si>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</si>
  <si>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</si>
  <si>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</si>
  <si>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</si>
  <si>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</si>
  <si>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</si>
  <si>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</si>
  <si>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</si>
  <si>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</si>
  <si>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</si>
  <si>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</si>
  <si>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</si>
  <si>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</si>
  <si>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</si>
  <si>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</si>
  <si>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</si>
  <si>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</si>
  <si>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</si>
  <si>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</si>
  <si>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</si>
  <si>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</si>
  <si>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</si>
  <si>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</si>
  <si>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</si>
  <si>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</si>
  <si>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</si>
  <si>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</si>
  <si>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</si>
  <si>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</si>
  <si>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</si>
  <si>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</si>
  <si>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</si>
  <si>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</si>
  <si>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</si>
  <si>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</si>
  <si>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</si>
  <si>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</si>
  <si>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</si>
  <si>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</si>
  <si>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</si>
  <si>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</si>
  <si>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</si>
  <si>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</si>
  <si>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</si>
  <si>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</si>
  <si>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</si>
  <si>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</si>
  <si>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</si>
  <si>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</si>
  <si>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</si>
  <si>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</si>
  <si>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</si>
  <si>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</si>
  <si>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</si>
  <si>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</si>
  <si>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</si>
  <si>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</si>
  <si>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</si>
  <si>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</si>
  <si>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</si>
  <si>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</si>
  <si>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</si>
  <si>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</si>
  <si>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</si>
  <si>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</si>
  <si>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</si>
  <si>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</si>
  <si>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</si>
  <si>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</si>
  <si>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</si>
  <si>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</si>
  <si>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</si>
  <si>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</si>
  <si>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</si>
  <si>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</si>
  <si>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</si>
  <si>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</si>
  <si>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</si>
  <si>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</si>
  <si>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</si>
  <si>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</si>
  <si>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</si>
  <si>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</si>
  <si>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</si>
  <si>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</si>
  <si>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</si>
  <si>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</si>
  <si>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</si>
  <si>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</si>
  <si>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</si>
  <si>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</si>
  <si>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</si>
  <si>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</si>
  <si>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</si>
  <si>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</si>
  <si>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</si>
  <si>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</si>
  <si>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</si>
  <si>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</si>
  <si>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</si>
  <si>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</si>
  <si>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</si>
  <si>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</si>
  <si>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</si>
  <si>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</si>
  <si>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</si>
  <si>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</si>
  <si>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</si>
  <si>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</si>
  <si>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</si>
  <si>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</si>
  <si>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</si>
  <si>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</si>
  <si>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</si>
  <si>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</si>
  <si>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</si>
  <si>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</si>
  <si>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</si>
  <si>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</si>
  <si>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</si>
  <si>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</si>
  <si>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</si>
  <si>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</si>
  <si>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</si>
  <si>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</si>
  <si>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</si>
  <si>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</si>
  <si>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</si>
  <si>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</si>
  <si>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</si>
  <si>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</si>
  <si>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</si>
  <si>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</si>
  <si>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</si>
  <si>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</si>
  <si>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</si>
  <si>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</si>
  <si>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</si>
  <si>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</si>
  <si>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</si>
  <si>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</si>
  <si>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</si>
  <si>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</si>
  <si>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</si>
  <si>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</si>
  <si>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</si>
  <si>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</si>
  <si>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</si>
  <si>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</si>
  <si>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</si>
  <si>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</si>
  <si>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</si>
  <si>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</si>
  <si>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</si>
  <si>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</si>
  <si>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</si>
  <si>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</si>
  <si>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</si>
  <si>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</si>
  <si>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</si>
  <si>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</si>
  <si>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</si>
  <si>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</si>
  <si>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</si>
  <si>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</si>
  <si>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</si>
  <si>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</si>
  <si>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</si>
  <si>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</si>
  <si>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</si>
  <si>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</si>
  <si>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</si>
  <si>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</si>
  <si>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</si>
  <si>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</si>
  <si>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</si>
  <si>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</si>
  <si>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</si>
  <si>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</si>
  <si>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</si>
  <si>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</si>
  <si>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</si>
  <si>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</si>
  <si>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</si>
  <si>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</si>
  <si>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</si>
  <si>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</si>
  <si>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</si>
  <si>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</si>
  <si>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</si>
  <si>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</si>
  <si>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</si>
  <si>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</si>
  <si>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</si>
  <si>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</si>
  <si>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</si>
  <si>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</si>
  <si>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</si>
  <si>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</si>
  <si>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</si>
  <si>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</si>
  <si>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</si>
  <si>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</si>
  <si>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</si>
  <si>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</si>
  <si>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</si>
  <si>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</si>
  <si>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</si>
  <si>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</si>
  <si>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</si>
  <si>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</si>
  <si>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</si>
  <si>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</si>
  <si>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</si>
  <si>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</si>
  <si>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</si>
  <si>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</si>
  <si>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</si>
  <si>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</si>
  <si>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</si>
  <si>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</si>
  <si>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</si>
  <si>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</si>
  <si>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</si>
  <si>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</si>
  <si>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</si>
  <si>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</si>
  <si>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</si>
  <si>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</si>
  <si>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</si>
  <si>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</si>
  <si>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</si>
  <si>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</si>
  <si>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</si>
  <si>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</si>
  <si>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</si>
  <si>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</si>
  <si>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</si>
  <si>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</si>
  <si>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</si>
  <si>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</si>
  <si>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</si>
  <si>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</si>
  <si>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</si>
  <si>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</si>
  <si>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</si>
  <si>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</si>
  <si>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</si>
  <si>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</si>
  <si>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</si>
  <si>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</si>
  <si>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</si>
  <si>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</si>
  <si>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</si>
  <si>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</si>
  <si>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</si>
  <si>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</si>
  <si>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</si>
  <si>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</si>
  <si>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</si>
  <si>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</si>
  <si>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</si>
  <si>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</si>
  <si>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</si>
  <si>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</si>
  <si>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</si>
  <si>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</si>
  <si>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</si>
  <si>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</si>
  <si>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</si>
  <si>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</si>
  <si>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</si>
  <si>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</si>
  <si>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</si>
  <si>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</si>
  <si>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</si>
  <si>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</si>
  <si>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</si>
  <si>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</si>
  <si>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</si>
  <si>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</si>
  <si>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</si>
  <si>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</si>
  <si>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</si>
  <si>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</si>
  <si>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</si>
  <si>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</si>
  <si>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</si>
  <si>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</si>
  <si>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</si>
  <si>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</si>
  <si>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</si>
  <si>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</si>
  <si>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</si>
  <si>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</si>
  <si>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</si>
  <si>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</si>
  <si>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</si>
  <si>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</si>
  <si>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</si>
  <si>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</si>
  <si>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</si>
  <si>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</si>
  <si>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</si>
  <si>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</si>
  <si>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</si>
  <si>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</si>
  <si>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</si>
  <si>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</si>
  <si>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</si>
  <si>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</si>
  <si>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</si>
  <si>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</si>
  <si>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</si>
  <si>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</si>
  <si>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</si>
  <si>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</si>
  <si>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</si>
  <si>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</si>
  <si>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</si>
  <si>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</si>
  <si>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</si>
  <si>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</si>
  <si>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</si>
  <si>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</si>
  <si>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</si>
  <si>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</si>
  <si>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</si>
  <si>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</si>
  <si>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</si>
  <si>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</si>
  <si>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</si>
  <si>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</si>
  <si>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</si>
  <si>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</si>
  <si>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</si>
  <si>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</si>
  <si>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</si>
  <si>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</si>
  <si>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</si>
  <si>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</si>
  <si>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</si>
  <si>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</si>
  <si>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</si>
  <si>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</si>
  <si>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</si>
  <si>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</si>
  <si>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</si>
  <si>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</si>
  <si>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</si>
  <si>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</si>
  <si>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</si>
  <si>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</si>
  <si>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</si>
  <si>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</si>
  <si>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</si>
  <si>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</si>
  <si>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</si>
  <si>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</si>
  <si>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</si>
  <si>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</si>
  <si>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</si>
  <si>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</si>
  <si>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</si>
  <si>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</si>
  <si>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</si>
  <si>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</si>
  <si>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</si>
  <si>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</si>
  <si>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</si>
  <si>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</si>
  <si>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</si>
  <si>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</si>
  <si>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</si>
  <si>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</si>
  <si>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</si>
  <si>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</si>
  <si>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</si>
  <si>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</si>
  <si>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</si>
  <si>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</si>
  <si>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</si>
  <si>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</si>
  <si>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</si>
  <si>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</si>
  <si>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</si>
  <si>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</si>
  <si>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</si>
  <si>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</si>
  <si>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</si>
  <si>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</si>
  <si>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</si>
  <si>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</si>
  <si>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</si>
  <si>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</si>
  <si>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</si>
  <si>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</si>
  <si>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</si>
  <si>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</si>
  <si>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</si>
  <si>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</si>
  <si>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</si>
  <si>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</si>
  <si>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</si>
  <si>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</si>
  <si>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</si>
  <si>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</si>
  <si>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</si>
  <si>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</si>
  <si>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</si>
  <si>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</si>
  <si>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</si>
  <si>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</si>
  <si>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</si>
  <si>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</si>
  <si>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</si>
  <si>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</si>
  <si>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</si>
  <si>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</si>
  <si>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</si>
  <si>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</si>
  <si>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</si>
  <si>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</si>
  <si>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</si>
  <si>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</si>
  <si>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</si>
  <si>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</si>
  <si>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</si>
  <si>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</si>
  <si>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</si>
  <si>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</si>
  <si>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</si>
  <si>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</si>
  <si>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</si>
  <si>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</si>
  <si>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</si>
  <si>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</si>
  <si>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</si>
  <si>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</si>
  <si>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</si>
  <si>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</si>
  <si>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</si>
  <si>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</si>
  <si>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</si>
  <si>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</si>
  <si>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</si>
  <si>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</si>
  <si>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</si>
  <si>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</si>
  <si>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</si>
  <si>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</si>
  <si>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</si>
  <si>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</si>
  <si>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</si>
  <si>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</si>
  <si>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</si>
  <si>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</si>
  <si>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</si>
  <si>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</si>
  <si>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</si>
  <si>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</si>
  <si>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</si>
  <si>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</si>
  <si>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</si>
  <si>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</si>
  <si>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</si>
  <si>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</si>
  <si>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</si>
  <si>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</si>
  <si>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</si>
  <si>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</si>
  <si>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</si>
  <si>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</si>
  <si>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</si>
  <si>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</si>
  <si>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</si>
  <si>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</si>
  <si>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</si>
  <si>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</si>
  <si>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</si>
  <si>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</si>
  <si>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</si>
  <si>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</si>
  <si>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</si>
  <si>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</si>
  <si>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</si>
  <si>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</si>
  <si>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</si>
  <si>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</si>
  <si>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</si>
  <si>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</si>
  <si>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</si>
  <si>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</si>
  <si>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</si>
  <si>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</si>
  <si>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</si>
  <si>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</si>
  <si>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</si>
  <si>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</si>
  <si>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</si>
  <si>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</si>
  <si>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</si>
  <si>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</si>
  <si>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</si>
  <si>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</si>
  <si>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</si>
  <si>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</si>
  <si>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</si>
  <si>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</si>
  <si>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</si>
  <si>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</si>
  <si>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</si>
  <si>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</si>
  <si>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</si>
  <si>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</si>
  <si>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</si>
  <si>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</si>
  <si>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</si>
  <si>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</si>
  <si>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</si>
  <si>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</si>
  <si>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</si>
  <si>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</si>
  <si>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</si>
  <si>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</si>
  <si>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</si>
  <si>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</si>
  <si>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</si>
  <si>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</si>
  <si>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</si>
  <si>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</si>
  <si>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</si>
  <si>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</si>
  <si>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</si>
  <si>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</si>
  <si>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</si>
  <si>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</si>
  <si>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</si>
  <si>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</si>
  <si>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</si>
  <si>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</si>
  <si>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</si>
  <si>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</si>
  <si>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</si>
  <si>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</si>
  <si>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</si>
  <si>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</si>
  <si>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</si>
  <si>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</si>
  <si>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</si>
  <si>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</si>
  <si>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</si>
  <si>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</si>
  <si>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</si>
  <si>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</si>
  <si>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</si>
  <si>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</si>
  <si>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</si>
  <si>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</si>
  <si>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</si>
  <si>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</si>
  <si>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</si>
  <si>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</si>
  <si>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</si>
  <si>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</si>
  <si>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</si>
  <si>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</si>
  <si>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</si>
  <si>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</si>
  <si>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</si>
  <si>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</si>
  <si>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</si>
  <si>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</si>
  <si>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</si>
  <si>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</si>
  <si>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</si>
  <si>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</si>
  <si>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</si>
  <si>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</si>
  <si>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</si>
  <si>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</si>
  <si>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</si>
  <si>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</si>
  <si>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</si>
  <si>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</si>
  <si>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</si>
  <si>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</si>
  <si>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</si>
  <si>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</si>
  <si>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</si>
  <si>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</si>
  <si>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</si>
  <si>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</si>
  <si>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</si>
  <si>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</si>
  <si>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</si>
  <si>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</si>
  <si>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</si>
  <si>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</si>
  <si>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</si>
  <si>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</si>
  <si>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</si>
  <si>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</si>
  <si>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</si>
  <si>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</si>
  <si>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</si>
  <si>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</si>
  <si>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</si>
  <si>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</si>
  <si>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</si>
  <si>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</si>
  <si>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</si>
  <si>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</si>
  <si>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</si>
  <si>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</si>
  <si>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</si>
  <si>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</si>
  <si>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</si>
  <si>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</si>
  <si>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</si>
  <si>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</si>
  <si>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</si>
  <si>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</si>
  <si>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</si>
  <si>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</si>
  <si>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</si>
  <si>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</si>
  <si>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</si>
  <si>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</si>
  <si>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</si>
  <si>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</si>
  <si>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</si>
  <si>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</si>
  <si>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</si>
  <si>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</si>
  <si>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</si>
  <si>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</si>
  <si>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</si>
  <si>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</si>
  <si>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</si>
  <si>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</si>
  <si>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</si>
  <si>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</si>
  <si>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</si>
  <si>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</si>
  <si>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</si>
  <si>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</si>
  <si>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</si>
  <si>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</si>
  <si>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</si>
  <si>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</si>
  <si>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</si>
  <si>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</si>
  <si>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</si>
  <si>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</si>
  <si>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</si>
  <si>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</si>
  <si>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</si>
  <si>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</si>
  <si>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</si>
  <si>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</si>
  <si>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</si>
  <si>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</si>
  <si>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</si>
  <si>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</si>
  <si>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</si>
  <si>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</si>
  <si>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</si>
  <si>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</si>
  <si>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</si>
  <si>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</si>
  <si>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</si>
  <si>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</si>
  <si>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</si>
  <si>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</si>
  <si>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</si>
  <si>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</si>
  <si>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</si>
  <si>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</si>
  <si>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</si>
  <si>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</si>
  <si>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</si>
  <si>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</si>
  <si>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</si>
  <si>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</si>
  <si>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</si>
  <si>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</si>
  <si>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</si>
  <si>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</si>
  <si>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</si>
  <si>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</si>
  <si>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</si>
  <si>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</si>
  <si>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</si>
  <si>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</si>
  <si>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</si>
  <si>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</si>
  <si>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</si>
  <si>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</si>
  <si>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</si>
  <si>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</si>
  <si>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</si>
  <si>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</si>
  <si>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</si>
  <si>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</si>
  <si>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</si>
  <si>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</si>
  <si>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</si>
  <si>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</si>
  <si>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</si>
  <si>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</si>
  <si>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</si>
  <si>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</si>
  <si>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</si>
  <si>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</si>
  <si>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</si>
  <si>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</si>
  <si>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</si>
  <si>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</si>
  <si>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</si>
  <si>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</si>
  <si>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</si>
  <si>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</si>
  <si>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</si>
  <si>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</si>
  <si>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</si>
  <si>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</si>
  <si>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</si>
  <si>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</si>
  <si>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</si>
  <si>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</si>
  <si>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</si>
  <si>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</si>
  <si>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</si>
  <si>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</si>
  <si>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</si>
  <si>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</si>
  <si>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</si>
  <si>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</si>
  <si>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</si>
  <si>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</si>
  <si>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</si>
  <si>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</si>
  <si>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</si>
  <si>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</si>
  <si>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</si>
  <si>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</si>
  <si>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</si>
  <si>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</si>
  <si>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</si>
  <si>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</si>
  <si>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</si>
  <si>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</si>
  <si>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</si>
  <si>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</si>
  <si>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</si>
  <si>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</si>
  <si>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</si>
  <si>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</si>
  <si>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</si>
  <si>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</si>
  <si>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</si>
  <si>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</si>
  <si>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</si>
  <si>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</si>
  <si>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</si>
  <si>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</si>
  <si>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</si>
  <si>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</si>
  <si>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</si>
  <si>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</si>
  <si>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</si>
  <si>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</si>
  <si>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</si>
  <si>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</si>
  <si>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</si>
  <si>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</si>
  <si>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</si>
  <si>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</si>
  <si>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</si>
  <si>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</si>
  <si>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</si>
  <si>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</si>
  <si>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</si>
  <si>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</si>
  <si>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</si>
  <si>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</si>
  <si>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</si>
  <si>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</si>
  <si>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</si>
  <si>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</si>
  <si>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</si>
  <si>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</si>
  <si>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</si>
  <si>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</si>
  <si>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</si>
  <si>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</si>
  <si>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</si>
  <si>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</si>
  <si>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</si>
  <si>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</si>
  <si>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</si>
  <si>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</si>
  <si>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</si>
  <si>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</si>
  <si>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</si>
  <si>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</si>
  <si>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</si>
  <si>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</si>
  <si>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</si>
  <si>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</si>
  <si>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</si>
  <si>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</si>
  <si>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</si>
  <si>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</si>
  <si>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</si>
  <si>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</si>
  <si>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</si>
  <si>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</si>
  <si>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</si>
  <si>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</si>
  <si>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</si>
  <si>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</si>
  <si>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</si>
  <si>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</si>
  <si>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</si>
  <si>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</si>
  <si>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</si>
  <si>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</si>
  <si>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</si>
  <si>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</si>
  <si>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</si>
  <si>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</si>
  <si>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</si>
  <si>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</si>
  <si>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</si>
  <si>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</si>
  <si>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</si>
  <si>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</si>
  <si>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</si>
  <si>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</si>
  <si>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</si>
  <si>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</si>
  <si>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</si>
  <si>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</si>
  <si>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</si>
  <si>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</si>
  <si>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</si>
  <si>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</si>
  <si>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</si>
  <si>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</si>
  <si>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</si>
  <si>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</si>
  <si>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</si>
  <si>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</si>
  <si>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</si>
  <si>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</si>
  <si>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</si>
  <si>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</si>
  <si>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</si>
  <si>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</si>
  <si>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</si>
  <si>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</si>
  <si>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</si>
  <si>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</si>
  <si>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</si>
  <si>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</si>
  <si>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</si>
  <si>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</si>
  <si>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</si>
  <si>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</si>
  <si>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</si>
  <si>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</si>
  <si>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</si>
  <si>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</si>
  <si>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</si>
  <si>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</si>
  <si>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</si>
  <si>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</si>
  <si>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</si>
  <si>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</si>
  <si>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</si>
  <si>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</si>
  <si>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</si>
  <si>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</si>
  <si>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</si>
  <si>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</si>
  <si>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</si>
  <si>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</si>
  <si>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</si>
  <si>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</si>
  <si>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</si>
  <si>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</si>
  <si>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</si>
  <si>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</si>
  <si>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</si>
  <si>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</si>
  <si>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</si>
  <si>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</si>
  <si>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</si>
  <si>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</si>
  <si>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</si>
  <si>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</si>
  <si>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</si>
  <si>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</si>
  <si>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</si>
  <si>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</si>
  <si>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</si>
  <si>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</si>
  <si>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</si>
  <si>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</si>
  <si>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</si>
  <si>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</si>
  <si>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</si>
  <si>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</si>
  <si>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</si>
  <si>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</si>
  <si>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</si>
  <si>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</si>
  <si>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</si>
  <si>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</si>
  <si>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</si>
  <si>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</si>
  <si>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</si>
  <si>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</si>
  <si>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</si>
  <si>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</si>
  <si>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</si>
  <si>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</si>
  <si>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</si>
  <si>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</si>
  <si>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</si>
  <si>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</si>
  <si>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</si>
  <si>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</si>
  <si>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</si>
  <si>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</si>
  <si>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</si>
  <si>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</si>
  <si>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</si>
  <si>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</si>
  <si>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</si>
  <si>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</si>
  <si>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</si>
  <si>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</si>
  <si>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</si>
  <si>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</si>
  <si>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</si>
  <si>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</si>
  <si>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</si>
  <si>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</si>
  <si>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</si>
  <si>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</si>
  <si>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</si>
  <si>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</si>
  <si>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</si>
  <si>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</si>
  <si>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</si>
  <si>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</si>
  <si>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</si>
  <si>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</si>
  <si>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</si>
  <si>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</si>
  <si>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</si>
  <si>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</si>
  <si>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</si>
  <si>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</si>
  <si>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</si>
  <si>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</si>
  <si>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</si>
  <si>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</si>
  <si>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</si>
  <si>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</si>
  <si>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</si>
  <si>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</si>
  <si>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</si>
  <si>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</si>
  <si>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</si>
  <si>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</si>
  <si>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</si>
  <si>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</si>
  <si>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</si>
  <si>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</si>
  <si>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</si>
  <si>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</si>
  <si>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</si>
  <si>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</si>
  <si>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</si>
  <si>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</si>
  <si>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</si>
  <si>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</si>
  <si>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</si>
  <si>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</si>
  <si>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</si>
  <si>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</si>
  <si>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</si>
  <si>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</si>
  <si>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</si>
  <si>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</si>
  <si>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</si>
  <si>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</si>
  <si>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</si>
  <si>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</si>
  <si>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</si>
  <si>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</si>
  <si>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</si>
  <si>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</si>
  <si>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</si>
  <si>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</si>
  <si>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</si>
  <si>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</si>
  <si>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</si>
  <si>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</si>
  <si>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</si>
  <si>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</si>
  <si>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</si>
  <si>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</si>
  <si>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</si>
  <si>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</si>
  <si>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</si>
  <si>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</si>
  <si>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</si>
  <si>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</si>
  <si>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</si>
  <si>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</si>
  <si>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</si>
  <si>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</si>
  <si>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</si>
  <si>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</si>
  <si>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</si>
  <si>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</si>
  <si>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</si>
  <si>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</si>
  <si>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</si>
  <si>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</si>
  <si>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</si>
  <si>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</si>
  <si>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</si>
  <si>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</si>
  <si>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</si>
  <si>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</si>
  <si>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</si>
  <si>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</si>
  <si>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</si>
  <si>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</si>
  <si>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</si>
  <si>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</si>
  <si>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</si>
  <si>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</si>
  <si>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</si>
  <si>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</si>
  <si>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</si>
  <si>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</si>
  <si>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</si>
  <si>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</si>
  <si>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</si>
  <si>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</si>
  <si>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</si>
  <si>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</si>
  <si>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</si>
  <si>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</si>
  <si>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</si>
  <si>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</si>
  <si>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</si>
  <si>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</si>
  <si>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</si>
  <si>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</si>
  <si>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</si>
  <si>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</si>
  <si>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</si>
  <si>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</si>
  <si>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</si>
  <si>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</si>
  <si>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</si>
  <si>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</si>
  <si>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</si>
  <si>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</si>
  <si>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</si>
  <si>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</si>
  <si>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</si>
  <si>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</si>
  <si>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</si>
  <si>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</si>
  <si>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</si>
  <si>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</si>
  <si>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</si>
  <si>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</si>
  <si>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</si>
  <si>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</si>
  <si>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</si>
  <si>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</si>
  <si>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</si>
  <si>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</si>
  <si>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</si>
  <si>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</si>
  <si>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</si>
  <si>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</si>
  <si>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</si>
  <si>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</si>
  <si>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</si>
  <si>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</si>
  <si>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</si>
  <si>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</si>
  <si>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</si>
  <si>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</si>
  <si>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</si>
  <si>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</si>
  <si>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</si>
  <si>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</si>
  <si>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</si>
  <si>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</si>
  <si>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</si>
  <si>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</si>
  <si>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</si>
  <si>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</si>
  <si>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</si>
  <si>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</si>
  <si>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</si>
  <si>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</si>
  <si>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</si>
  <si>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</si>
  <si>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</si>
  <si>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</si>
  <si>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</si>
  <si>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</si>
  <si>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</si>
  <si>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</si>
  <si>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</si>
  <si>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</si>
  <si>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</si>
  <si>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</si>
  <si>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</si>
  <si>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</si>
  <si>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</si>
  <si>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</si>
  <si>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</si>
  <si>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</si>
  <si>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</si>
  <si>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</si>
  <si>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</si>
  <si>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</si>
  <si>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</si>
  <si>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</si>
  <si>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</si>
  <si>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</si>
  <si>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</si>
  <si>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</si>
  <si>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</si>
  <si>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</si>
  <si>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</si>
  <si>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</si>
  <si>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</si>
  <si>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</si>
  <si>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</si>
  <si>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</si>
  <si>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</si>
  <si>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</si>
  <si>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</si>
  <si>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</si>
  <si>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</si>
  <si>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</si>
  <si>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</si>
  <si>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</si>
  <si>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</si>
  <si>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</si>
  <si>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</si>
  <si>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</si>
  <si>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</si>
  <si>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</si>
  <si>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</si>
  <si>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</si>
  <si>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</si>
  <si>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</si>
  <si>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</si>
  <si>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</si>
  <si>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</si>
  <si>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</si>
  <si>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</si>
  <si>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</si>
  <si>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</si>
  <si>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</si>
  <si>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</si>
  <si>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</si>
  <si>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</si>
  <si>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</si>
  <si>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</si>
  <si>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</si>
  <si>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</si>
  <si>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</si>
  <si>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</si>
  <si>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</si>
  <si>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</si>
  <si>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</si>
  <si>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</si>
  <si>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</si>
  <si>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</si>
  <si>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</si>
  <si>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</si>
  <si>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</si>
  <si>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</si>
  <si>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</si>
  <si>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</si>
  <si>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</si>
  <si>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</si>
  <si>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</si>
  <si>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</si>
  <si>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</si>
  <si>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</si>
  <si>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</si>
  <si>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</si>
  <si>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</si>
  <si>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</si>
  <si>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</si>
  <si>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</si>
  <si>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</si>
  <si>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</si>
  <si>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</si>
  <si>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</si>
  <si>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</si>
  <si>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</si>
  <si>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</si>
  <si>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</si>
  <si>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</si>
  <si>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</si>
  <si>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</si>
  <si>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</si>
  <si>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</si>
  <si>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</si>
  <si>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</si>
  <si>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</si>
  <si>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</si>
  <si>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</si>
  <si>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</si>
  <si>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</si>
  <si>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</si>
  <si>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</si>
  <si>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</si>
  <si>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</si>
  <si>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</si>
  <si>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</si>
  <si>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</si>
  <si>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</si>
  <si>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</si>
  <si>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</si>
  <si>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</si>
  <si>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</si>
  <si>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</si>
  <si>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</si>
  <si>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</si>
  <si>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</si>
  <si>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</si>
  <si>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</si>
  <si>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</si>
  <si>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</si>
  <si>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</si>
  <si>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</si>
  <si>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</si>
  <si>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</si>
  <si>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</si>
  <si>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</si>
  <si>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</si>
  <si>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</si>
  <si>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</si>
  <si>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</si>
  <si>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</si>
  <si>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</si>
  <si>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</si>
  <si>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</si>
  <si>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</si>
  <si>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</si>
  <si>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</si>
  <si>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</si>
  <si>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</si>
  <si>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</si>
  <si>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</si>
  <si>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</si>
  <si>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</si>
  <si>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</si>
  <si>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</si>
  <si>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</si>
  <si>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</si>
  <si>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</si>
  <si>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</si>
  <si>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</si>
  <si>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</si>
  <si>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</si>
  <si>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</si>
  <si>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</si>
  <si>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</si>
  <si>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</si>
  <si>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</si>
  <si>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</si>
  <si>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</si>
  <si>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</si>
  <si>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</si>
  <si>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</si>
  <si>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</si>
  <si>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</si>
  <si>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</si>
  <si>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</si>
  <si>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</si>
  <si>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</si>
  <si>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</si>
  <si>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</si>
  <si>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</si>
  <si>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</si>
  <si>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</si>
  <si>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</si>
  <si>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</si>
  <si>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</si>
  <si>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</si>
  <si>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</si>
  <si>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</si>
  <si>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</si>
  <si>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</si>
  <si>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</si>
  <si>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</si>
  <si>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</si>
  <si>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</si>
  <si>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</si>
  <si>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</si>
  <si>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</si>
  <si>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</si>
  <si>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</si>
  <si>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</si>
  <si>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</si>
  <si>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</si>
  <si>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</si>
  <si>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</si>
  <si>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</si>
  <si>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</si>
  <si>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</si>
  <si>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</si>
  <si>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</si>
  <si>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</si>
  <si>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</si>
  <si>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</si>
  <si>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</si>
  <si>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</si>
  <si>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</si>
  <si>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</si>
  <si>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</si>
  <si>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</si>
  <si>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</si>
  <si>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</si>
  <si>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</si>
  <si>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</si>
  <si>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</si>
  <si>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</si>
  <si>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</si>
  <si>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</si>
  <si>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</si>
  <si>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</si>
  <si>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</si>
  <si>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</si>
  <si>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</si>
  <si>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</si>
  <si>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</si>
  <si>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</si>
  <si>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</si>
  <si>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</si>
  <si>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</si>
  <si>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</si>
  <si>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</si>
  <si>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</si>
  <si>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</si>
  <si>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</si>
  <si>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</si>
  <si>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</si>
  <si>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</si>
  <si>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</si>
  <si>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</si>
  <si>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</si>
  <si>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</si>
  <si>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</si>
  <si>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</si>
  <si>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</si>
  <si>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</si>
  <si>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</si>
  <si>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</si>
  <si>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</si>
  <si>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</si>
  <si>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</si>
  <si>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</si>
  <si>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</si>
  <si>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</si>
  <si>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</si>
  <si>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</si>
  <si>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</si>
  <si>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</si>
  <si>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</si>
  <si>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</si>
  <si>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</si>
  <si>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</si>
  <si>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</si>
  <si>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</si>
  <si>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</si>
  <si>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</si>
  <si>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</si>
  <si>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</si>
  <si>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</si>
  <si>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</si>
  <si>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</si>
  <si>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</si>
  <si>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</si>
  <si>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</si>
  <si>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</si>
  <si>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</si>
  <si>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</si>
  <si>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</si>
  <si>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</si>
  <si>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</si>
  <si>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</si>
  <si>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</si>
  <si>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</si>
  <si>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</si>
  <si>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</si>
  <si>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</si>
  <si>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</si>
  <si>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</si>
  <si>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</si>
  <si>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</si>
  <si>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</si>
  <si>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</si>
  <si>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</si>
  <si>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</si>
  <si>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</si>
  <si>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</si>
  <si>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</si>
  <si>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</si>
  <si>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</si>
  <si>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</si>
  <si>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</si>
  <si>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</si>
  <si>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</si>
  <si>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</si>
  <si>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</si>
  <si>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</si>
  <si>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</si>
  <si>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</si>
  <si>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</si>
  <si>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</si>
  <si>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</si>
  <si>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</si>
  <si>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</si>
  <si>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</si>
  <si>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</si>
  <si>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</si>
  <si>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</si>
  <si>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</si>
  <si>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</si>
  <si>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</si>
  <si>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</si>
  <si>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</si>
  <si>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</si>
  <si>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</si>
  <si>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</si>
  <si>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</si>
  <si>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</si>
  <si>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</si>
  <si>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</si>
  <si>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</si>
  <si>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</si>
  <si>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</si>
  <si>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</si>
  <si>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</si>
  <si>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</si>
  <si>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</si>
  <si>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</si>
  <si>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</si>
  <si>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</si>
  <si>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</si>
  <si>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</si>
  <si>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</si>
  <si>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</si>
  <si>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</si>
  <si>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</si>
  <si>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</si>
  <si>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</si>
  <si>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</si>
  <si>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</si>
  <si>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</si>
  <si>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</si>
  <si>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</si>
  <si>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</si>
  <si>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</si>
  <si>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</si>
  <si>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</si>
  <si>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</si>
  <si>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</si>
  <si>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</si>
  <si>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</si>
  <si>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</si>
  <si>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</si>
  <si>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</si>
  <si>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</si>
  <si>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</si>
  <si>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</si>
  <si>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</si>
  <si>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</si>
  <si>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</si>
  <si>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</si>
  <si>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</si>
  <si>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</si>
  <si>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</si>
  <si>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</si>
  <si>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</si>
  <si>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</si>
  <si>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</si>
  <si>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</si>
  <si>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</si>
  <si>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</si>
  <si>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</si>
  <si>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</si>
  <si>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</si>
  <si>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</si>
  <si>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</si>
  <si>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</si>
  <si>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</si>
  <si>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</si>
  <si>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</si>
  <si>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</si>
  <si>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</si>
  <si>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</si>
  <si>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</si>
  <si>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</si>
  <si>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</si>
  <si>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</si>
  <si>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</si>
  <si>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</si>
  <si>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</si>
  <si>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</si>
  <si>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</si>
  <si>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</si>
  <si>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</si>
  <si>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</si>
  <si>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</si>
  <si>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</si>
  <si>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</si>
  <si>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</si>
  <si>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</si>
  <si>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</si>
  <si>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</si>
  <si>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</si>
  <si>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</si>
  <si>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</si>
  <si>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</si>
  <si>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</si>
  <si>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</si>
  <si>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</si>
  <si>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</si>
  <si>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</si>
  <si>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</si>
  <si>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</si>
  <si>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</si>
  <si>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</si>
  <si>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</si>
  <si>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</si>
  <si>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</si>
  <si>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</si>
  <si>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</si>
  <si>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</si>
  <si>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</si>
  <si>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</si>
  <si>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</si>
  <si>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</si>
  <si>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</si>
  <si>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</si>
  <si>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</si>
  <si>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</si>
  <si>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</si>
  <si>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</si>
  <si>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</si>
  <si>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</si>
  <si>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</si>
  <si>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</si>
  <si>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</si>
  <si>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</si>
  <si>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</si>
  <si>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</si>
  <si>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</si>
  <si>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</si>
  <si>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</si>
  <si>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</si>
  <si>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</si>
  <si>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</si>
  <si>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</si>
  <si>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</si>
  <si>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</si>
  <si>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</si>
  <si>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</si>
  <si>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</si>
  <si>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</si>
  <si>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</si>
  <si>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</si>
  <si>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</si>
  <si>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</si>
  <si>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</si>
  <si>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</si>
  <si>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</si>
  <si>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</si>
  <si>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</si>
  <si>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</si>
  <si>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</si>
  <si>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</si>
  <si>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</si>
  <si>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</si>
  <si>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</si>
  <si>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</si>
  <si>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</si>
  <si>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</si>
  <si>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</si>
  <si>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</si>
  <si>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</si>
  <si>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</si>
  <si>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</si>
  <si>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</si>
  <si>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</si>
  <si>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</si>
  <si>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</si>
  <si>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</si>
  <si>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</si>
  <si>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</si>
  <si>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</si>
  <si>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</si>
  <si>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</si>
  <si>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</si>
  <si>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</si>
  <si>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</si>
  <si>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</si>
  <si>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</si>
  <si>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</si>
  <si>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</si>
  <si>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</si>
  <si>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</si>
  <si>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</si>
  <si>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</si>
  <si>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</si>
  <si>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</si>
  <si>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</si>
  <si>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</si>
  <si>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</si>
  <si>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</si>
  <si>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</si>
  <si>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</si>
  <si>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</si>
  <si>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</si>
  <si>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</si>
  <si>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</si>
  <si>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</si>
  <si>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</si>
  <si>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</si>
  <si>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</si>
  <si>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</si>
  <si>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</si>
  <si>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</si>
  <si>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</si>
  <si>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</si>
  <si>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</si>
  <si>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</si>
  <si>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</si>
  <si>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</si>
  <si>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</si>
  <si>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</si>
  <si>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</si>
  <si>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</si>
  <si>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</si>
  <si>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</si>
  <si>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</si>
  <si>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</si>
  <si>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</si>
  <si>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</si>
  <si>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</si>
  <si>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</si>
  <si>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</si>
  <si>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</si>
  <si>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</si>
  <si>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</si>
  <si>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</si>
  <si>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</si>
  <si>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</si>
  <si>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</si>
  <si>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</si>
  <si>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</si>
  <si>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</si>
  <si>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</si>
  <si>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</si>
  <si>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</si>
  <si>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</si>
  <si>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</si>
  <si>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</si>
  <si>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</si>
  <si>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</si>
  <si>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</si>
  <si>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</si>
  <si>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</si>
  <si>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</si>
  <si>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</si>
  <si>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</si>
  <si>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</si>
  <si>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</si>
  <si>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</si>
  <si>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</si>
  <si>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</si>
  <si>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</si>
  <si>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</si>
  <si>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</si>
  <si>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</si>
  <si>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</si>
  <si>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</si>
  <si>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</si>
  <si>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</si>
  <si>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</si>
  <si>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</si>
  <si>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</si>
  <si>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</si>
  <si>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</si>
  <si>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</si>
  <si>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</si>
  <si>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</si>
  <si>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</si>
  <si>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</si>
  <si>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</si>
  <si>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</si>
  <si>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</si>
  <si>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</si>
  <si>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</si>
  <si>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</si>
  <si>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</si>
  <si>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</si>
  <si>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</si>
  <si>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</si>
  <si>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</si>
  <si>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</si>
  <si>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</si>
  <si>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</si>
  <si>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</si>
  <si>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</si>
  <si>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</si>
  <si>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</si>
  <si>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</si>
  <si>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</si>
  <si>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</si>
  <si>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</si>
  <si>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</si>
  <si>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</si>
  <si>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</si>
  <si>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</si>
  <si>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</si>
  <si>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</si>
  <si>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</si>
  <si>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</si>
  <si>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</si>
  <si>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</si>
  <si>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</si>
  <si>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</si>
  <si>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</si>
  <si>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</si>
  <si>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</si>
  <si>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</si>
  <si>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</si>
  <si>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</si>
  <si>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</si>
  <si>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</si>
  <si>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</si>
  <si>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</si>
  <si>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</si>
  <si>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</si>
  <si>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</si>
  <si>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</si>
  <si>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</si>
  <si>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</si>
  <si>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</si>
  <si>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</si>
  <si>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</si>
  <si>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</si>
  <si>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</si>
  <si>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</si>
  <si>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</si>
  <si>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</si>
  <si>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</si>
  <si>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</si>
  <si>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</si>
  <si>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</si>
  <si>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</si>
  <si>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</si>
  <si>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</si>
  <si>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</si>
  <si>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</si>
  <si>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</si>
  <si>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</si>
  <si>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</si>
  <si>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</si>
  <si>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</si>
  <si>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</si>
  <si>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</si>
  <si>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</si>
  <si>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</si>
  <si>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</si>
  <si>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</si>
  <si>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</si>
  <si>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</si>
  <si>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</si>
  <si>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</si>
  <si>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</si>
  <si>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</si>
  <si>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</si>
  <si>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</si>
  <si>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</si>
  <si>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</si>
  <si>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</si>
  <si>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</si>
  <si>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</si>
  <si>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</si>
  <si>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</si>
  <si>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</si>
  <si>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</si>
  <si>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</si>
  <si>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</si>
  <si>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</si>
  <si>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</si>
  <si>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</si>
  <si>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</si>
  <si>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</si>
  <si>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</si>
  <si>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</si>
  <si>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</si>
  <si>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</si>
  <si>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</si>
  <si>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</si>
  <si>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</si>
  <si>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</si>
  <si>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</si>
  <si>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</si>
  <si>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</si>
  <si>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</si>
  <si>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</si>
  <si>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</si>
  <si>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</si>
  <si>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</si>
  <si>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</si>
  <si>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</si>
  <si>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</si>
  <si>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</si>
  <si>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</si>
  <si>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</si>
  <si>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</si>
  <si>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</si>
  <si>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</si>
  <si>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</si>
  <si>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</si>
  <si>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</si>
  <si>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</si>
  <si>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</si>
  <si>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</si>
  <si>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</si>
  <si>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</si>
  <si>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</si>
  <si>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</si>
  <si>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</si>
  <si>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</si>
  <si>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</si>
  <si>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</si>
  <si>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</si>
  <si>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</si>
  <si>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</si>
  <si>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</si>
  <si>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</si>
  <si>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</si>
  <si>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</si>
  <si>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</si>
  <si>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</si>
  <si>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</si>
  <si>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</si>
  <si>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</si>
  <si>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</si>
  <si>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</si>
  <si>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</si>
  <si>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</si>
  <si>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</si>
  <si>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</si>
  <si>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</si>
  <si>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</si>
  <si>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</si>
  <si>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</si>
  <si>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</si>
  <si>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</si>
  <si>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</si>
  <si>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</si>
  <si>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</si>
  <si>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</si>
  <si>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</si>
  <si>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</si>
  <si>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</si>
  <si>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</si>
  <si>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</si>
  <si>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</si>
  <si>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</si>
  <si>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</si>
  <si>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</si>
  <si>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</si>
  <si>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</si>
  <si>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</si>
  <si>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</si>
  <si>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</si>
  <si>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</si>
  <si>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</si>
  <si>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</si>
  <si>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</si>
  <si>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</si>
  <si>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</si>
  <si>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</si>
  <si>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</si>
  <si>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</si>
  <si>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</si>
  <si>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</si>
  <si>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</si>
  <si>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</si>
  <si>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</si>
  <si>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</si>
  <si>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</si>
  <si>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</si>
  <si>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</si>
  <si>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</si>
  <si>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</si>
  <si>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</si>
  <si>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</si>
  <si>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</si>
  <si>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</si>
  <si>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</si>
  <si>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</si>
  <si>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</si>
  <si>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</si>
  <si>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</si>
  <si>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</si>
  <si>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</si>
  <si>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</si>
  <si>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</si>
  <si>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</si>
  <si>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</si>
  <si>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</si>
  <si>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</si>
  <si>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</si>
  <si>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</si>
  <si>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</si>
  <si>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</si>
  <si>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</si>
  <si>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</si>
  <si>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</si>
  <si>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</si>
  <si>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</si>
  <si>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</si>
  <si>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</si>
  <si>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</si>
  <si>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</si>
  <si>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</si>
  <si>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</si>
  <si>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</si>
  <si>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</si>
  <si>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</si>
  <si>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</si>
  <si>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</si>
  <si>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</si>
  <si>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</si>
  <si>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</si>
  <si>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</si>
  <si>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</si>
  <si>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</si>
  <si>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</si>
  <si>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</si>
  <si>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</si>
  <si>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</si>
  <si>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</si>
  <si>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</si>
  <si>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</si>
  <si>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</si>
  <si>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</si>
  <si>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</si>
  <si>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</si>
  <si>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</si>
  <si>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</si>
  <si>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</si>
  <si>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</si>
  <si>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</si>
  <si>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</si>
  <si>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</si>
  <si>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</si>
  <si>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</si>
  <si>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</si>
  <si>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</si>
  <si>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</si>
  <si>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</si>
  <si>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</si>
  <si>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</si>
  <si>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</si>
  <si>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</si>
  <si>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</si>
  <si>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</si>
  <si>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</si>
  <si>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</si>
  <si>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</si>
  <si>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</si>
  <si>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</si>
  <si>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</si>
  <si>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</si>
  <si>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</si>
  <si>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</si>
  <si>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</si>
  <si>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</si>
  <si>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</si>
  <si>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</si>
  <si>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</si>
  <si>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</si>
  <si>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</si>
  <si>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</si>
  <si>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</si>
  <si>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</si>
  <si>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</si>
  <si>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</si>
  <si>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</si>
  <si>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</si>
  <si>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</si>
  <si>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</si>
  <si>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</si>
  <si>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</si>
  <si>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</si>
  <si>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</si>
  <si>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</si>
  <si>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</si>
  <si>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</si>
  <si>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</si>
  <si>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</si>
  <si>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</si>
  <si>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</si>
  <si>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</si>
  <si>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</si>
  <si>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</si>
  <si>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</si>
  <si>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</si>
  <si>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</si>
  <si>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</si>
  <si>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</si>
  <si>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</si>
  <si>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</si>
  <si>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</si>
  <si>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</si>
  <si>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</si>
  <si>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</si>
  <si>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</si>
  <si>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</si>
  <si>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</si>
  <si>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</si>
  <si>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</si>
  <si>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</si>
  <si>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</si>
  <si>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</si>
  <si>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</si>
  <si>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</si>
  <si>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</si>
  <si>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</si>
  <si>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</si>
  <si>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</si>
  <si>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</si>
  <si>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</si>
  <si>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</si>
  <si>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</si>
  <si>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</si>
  <si>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</si>
  <si>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</si>
  <si>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</si>
  <si>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</si>
  <si>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</si>
  <si>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</si>
  <si>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</si>
  <si>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</si>
  <si>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</si>
  <si>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</si>
  <si>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</si>
  <si>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</si>
  <si>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</si>
  <si>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</si>
  <si>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</si>
  <si>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</si>
  <si>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</si>
  <si>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</si>
  <si>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</si>
  <si>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</si>
  <si>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</si>
  <si>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</si>
  <si>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</si>
  <si>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</si>
  <si>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</si>
  <si>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</si>
  <si>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</si>
  <si>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</si>
  <si>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</si>
  <si>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</si>
  <si>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</si>
  <si>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</si>
  <si>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</si>
  <si>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</si>
  <si>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</si>
  <si>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</si>
  <si>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</si>
  <si>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</si>
  <si>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</si>
  <si>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</si>
  <si>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</si>
  <si>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</si>
  <si>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</si>
  <si>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</si>
  <si>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</si>
  <si>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</si>
  <si>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</si>
  <si>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</si>
  <si>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</si>
  <si>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</si>
  <si>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</si>
  <si>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</si>
  <si>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</si>
  <si>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</si>
  <si>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</si>
  <si>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</si>
  <si>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</si>
  <si>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</si>
  <si>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</si>
  <si>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</si>
  <si>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</si>
  <si>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</si>
  <si>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</si>
  <si>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</si>
  <si>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</si>
  <si>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</si>
  <si>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</si>
  <si>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</si>
  <si>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</si>
  <si>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</si>
  <si>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</si>
  <si>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</si>
  <si>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</si>
  <si>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</si>
  <si>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</si>
  <si>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</si>
  <si>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</si>
  <si>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</si>
  <si>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</si>
  <si>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</si>
  <si>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</si>
  <si>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</si>
  <si>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</si>
  <si>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</si>
  <si>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</si>
  <si>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</si>
  <si>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</si>
  <si>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</si>
  <si>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</si>
  <si>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</si>
  <si>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</si>
  <si>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</si>
  <si>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</si>
  <si>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</si>
  <si>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</si>
  <si>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</si>
  <si>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</si>
  <si>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</si>
  <si>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</si>
  <si>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</si>
  <si>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</si>
  <si>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</si>
  <si>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</si>
  <si>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</si>
  <si>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</si>
  <si>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</si>
  <si>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</si>
  <si>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</si>
  <si>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</si>
  <si>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</si>
  <si>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</si>
  <si>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</si>
  <si>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</si>
  <si>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</si>
  <si>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</si>
  <si>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</si>
  <si>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</si>
  <si>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</si>
  <si>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</si>
  <si>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</si>
  <si>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</si>
  <si>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</si>
  <si>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</si>
  <si>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</si>
  <si>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</si>
  <si>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</si>
  <si>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</si>
  <si>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</si>
  <si>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</si>
  <si>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</si>
  <si>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</si>
  <si>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</si>
  <si>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</si>
  <si>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</si>
  <si>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</si>
  <si>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</si>
  <si>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</si>
  <si>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</si>
  <si>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</si>
  <si>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</si>
  <si>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</si>
  <si>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</si>
  <si>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</si>
  <si>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</si>
  <si>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</si>
  <si>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</si>
  <si>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</si>
  <si>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</si>
  <si>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</si>
  <si>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</si>
  <si>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</si>
  <si>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</si>
  <si>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</si>
  <si>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</si>
  <si>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</si>
  <si>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</si>
  <si>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</si>
  <si>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</si>
  <si>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</si>
  <si>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</si>
  <si>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</si>
  <si>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</si>
  <si>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</si>
  <si>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</si>
  <si>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</si>
  <si>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</si>
  <si>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</si>
  <si>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</si>
  <si>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</si>
  <si>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</si>
  <si>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</si>
  <si>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</si>
  <si>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</si>
  <si>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</si>
  <si>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</si>
  <si>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</si>
  <si>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</si>
  <si>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</si>
  <si>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</si>
  <si>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</si>
  <si>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</si>
  <si>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</si>
  <si>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</si>
  <si>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</si>
  <si>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</si>
  <si>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</si>
  <si>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</si>
  <si>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</si>
  <si>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</si>
  <si>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</si>
  <si>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</si>
  <si>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</si>
  <si>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</si>
  <si>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</si>
  <si>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</si>
  <si>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</si>
  <si>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</si>
  <si>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</si>
  <si>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</si>
  <si>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</si>
  <si>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</si>
  <si>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</si>
  <si>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</si>
  <si>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</si>
  <si>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</si>
  <si>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</si>
  <si>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</si>
  <si>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</si>
  <si>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</si>
  <si>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</si>
  <si>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</si>
  <si>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</si>
  <si>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</si>
  <si>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</si>
  <si>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</si>
  <si>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</si>
  <si>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</si>
  <si>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</si>
  <si>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</si>
  <si>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</si>
  <si>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</si>
  <si>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</si>
  <si>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</si>
  <si>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</si>
  <si>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</si>
  <si>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</si>
  <si>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</si>
  <si>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</si>
  <si>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</si>
  <si>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</si>
  <si>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</si>
  <si>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</si>
  <si>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</si>
  <si>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</si>
  <si>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</si>
  <si>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</si>
  <si>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</si>
  <si>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</si>
  <si>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</si>
  <si>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</si>
  <si>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</si>
  <si>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</si>
  <si>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</si>
  <si>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</si>
  <si>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</si>
  <si>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</si>
  <si>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</si>
  <si>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</si>
  <si>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</si>
  <si>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</si>
  <si>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</si>
  <si>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</si>
  <si>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</si>
  <si>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</si>
  <si>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</si>
  <si>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</si>
  <si>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</si>
  <si>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</si>
  <si>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</si>
  <si>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</si>
  <si>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</si>
  <si>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</si>
  <si>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</si>
  <si>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</si>
  <si>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</si>
  <si>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</si>
  <si>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</si>
  <si>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</si>
  <si>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</si>
  <si>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</si>
  <si>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</si>
  <si>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</si>
  <si>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</si>
  <si>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</si>
  <si>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</si>
  <si>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</si>
  <si>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</si>
  <si>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</si>
  <si>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</si>
  <si>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</si>
  <si>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</si>
  <si>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</si>
  <si>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</si>
  <si>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</si>
  <si>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</si>
  <si>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</si>
  <si>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</si>
  <si>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</si>
  <si>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</si>
  <si>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</si>
  <si>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</si>
  <si>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</si>
  <si>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</si>
  <si>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</si>
  <si>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</si>
  <si>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</si>
  <si>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</si>
  <si>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</si>
  <si>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</si>
  <si>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</si>
  <si>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</si>
  <si>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</si>
  <si>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</si>
  <si>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</si>
  <si>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</si>
  <si>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</si>
  <si>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</si>
  <si>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</si>
  <si>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</si>
  <si>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</si>
  <si>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</si>
  <si>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</si>
  <si>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</si>
  <si>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</si>
  <si>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</si>
  <si>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</si>
  <si>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</si>
  <si>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</si>
  <si>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</si>
  <si>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</si>
  <si>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</si>
  <si>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</si>
  <si>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</si>
  <si>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</si>
  <si>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</si>
  <si>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</si>
  <si>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</si>
  <si>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</si>
  <si>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</si>
  <si>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</si>
  <si>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</si>
  <si>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</si>
  <si>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</si>
  <si>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</si>
  <si>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</si>
  <si>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</si>
  <si>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</si>
  <si>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</si>
  <si>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</si>
  <si>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</si>
  <si>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</si>
  <si>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</si>
  <si>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</si>
  <si>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</si>
  <si>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</si>
  <si>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</si>
  <si>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</si>
  <si>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</si>
  <si>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</si>
  <si>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</si>
  <si>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</si>
  <si>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</si>
  <si>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</si>
  <si>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</si>
  <si>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</si>
  <si>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</si>
  <si>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</si>
  <si>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</si>
  <si>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</si>
  <si>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</si>
  <si>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</si>
  <si>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</si>
  <si>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</si>
  <si>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</si>
  <si>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</si>
  <si>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</si>
  <si>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</si>
  <si>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</si>
  <si>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</si>
  <si>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</si>
  <si>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</si>
  <si>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</si>
  <si>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</si>
  <si>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</si>
  <si>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</si>
  <si>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</si>
  <si>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</si>
  <si>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</si>
  <si>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</si>
  <si>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</si>
  <si>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</si>
  <si>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</si>
  <si>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</si>
  <si>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</si>
  <si>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</si>
  <si>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</si>
  <si>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</si>
  <si>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</si>
  <si>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</si>
  <si>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</si>
  <si>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</si>
  <si>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</si>
  <si>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</si>
  <si>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</si>
  <si>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</si>
  <si>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</si>
  <si>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</si>
  <si>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</si>
  <si>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</si>
  <si>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</si>
  <si>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</si>
  <si>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</si>
  <si>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</si>
  <si>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</si>
  <si>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</si>
  <si>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</si>
  <si>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</si>
  <si>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</si>
  <si>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</si>
  <si>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</si>
  <si>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</si>
  <si>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</si>
  <si>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</si>
  <si>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</si>
  <si>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</si>
  <si>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</si>
  <si>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</si>
  <si>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</si>
  <si>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</si>
  <si>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</si>
  <si>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</si>
  <si>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</si>
  <si>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</si>
  <si>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</si>
  <si>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</si>
  <si>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</si>
  <si>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</si>
  <si>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</si>
  <si>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</si>
  <si>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</si>
  <si>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</si>
  <si>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</si>
  <si>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</si>
  <si>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</si>
  <si>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</si>
  <si>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</si>
  <si>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</si>
  <si>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</si>
  <si>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</si>
  <si>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</si>
  <si>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</si>
  <si>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</si>
  <si>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</si>
  <si>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</si>
  <si>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</si>
  <si>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</si>
  <si>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</si>
  <si>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</si>
  <si>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</si>
  <si>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</si>
  <si>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</si>
  <si>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</si>
  <si>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</si>
  <si>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</si>
  <si>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</si>
  <si>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</si>
  <si>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</si>
  <si>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</si>
  <si>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</si>
  <si>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</si>
  <si>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</si>
  <si>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</si>
  <si>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</si>
  <si>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</si>
  <si>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</si>
  <si>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</si>
  <si>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</si>
  <si>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</si>
  <si>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</si>
  <si>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</si>
  <si>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</si>
  <si>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</si>
  <si>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</si>
  <si>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</si>
  <si>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</si>
  <si>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</si>
  <si>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</si>
  <si>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</si>
  <si>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</si>
  <si>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</si>
  <si>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</si>
  <si>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</si>
  <si>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</si>
  <si>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</si>
  <si>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</si>
  <si>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</si>
  <si>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</si>
  <si>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</si>
  <si>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</si>
  <si>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</si>
  <si>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</si>
  <si>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</si>
  <si>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</si>
  <si>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</si>
  <si>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</si>
  <si>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</si>
  <si>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</si>
  <si>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</si>
  <si>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</si>
  <si>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</si>
  <si>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</si>
  <si>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</si>
  <si>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</si>
  <si>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</si>
  <si>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</si>
  <si>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</si>
  <si>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</si>
  <si>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</si>
  <si>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</si>
  <si>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</si>
  <si>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</si>
  <si>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</si>
  <si>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</si>
  <si>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</si>
  <si>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</si>
  <si>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</si>
  <si>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</si>
  <si>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</si>
  <si>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</si>
  <si>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</si>
  <si>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</si>
  <si>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</si>
  <si>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</si>
  <si>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</si>
  <si>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</si>
  <si>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</si>
  <si>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</si>
  <si>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</si>
  <si>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</si>
  <si>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</si>
  <si>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</si>
  <si>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</si>
  <si>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</si>
  <si>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</si>
  <si>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</si>
  <si>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</si>
  <si>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</si>
  <si>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</si>
  <si>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</si>
  <si>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</si>
  <si>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</si>
  <si>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</si>
  <si>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</si>
  <si>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</si>
  <si>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</si>
  <si>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</si>
  <si>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</si>
  <si>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</si>
  <si>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</si>
  <si>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</si>
  <si>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</si>
  <si>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</si>
  <si>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</si>
  <si>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</si>
  <si>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</si>
  <si>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</si>
  <si>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</si>
  <si>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</si>
  <si>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</si>
  <si>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</si>
  <si>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</si>
  <si>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</si>
  <si>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</si>
  <si>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</si>
  <si>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</si>
  <si>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</si>
  <si>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</si>
  <si>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</si>
  <si>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</si>
  <si>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</si>
  <si>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</si>
  <si>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</si>
  <si>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</si>
  <si>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</si>
  <si>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</si>
  <si>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</si>
  <si>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</si>
  <si>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</si>
  <si>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</si>
  <si>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</si>
  <si>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</si>
  <si>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</si>
  <si>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</si>
  <si>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</si>
  <si>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</si>
  <si>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</si>
  <si>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</si>
  <si>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</si>
  <si>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</si>
  <si>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</si>
  <si>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</si>
  <si>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</si>
  <si>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</si>
  <si>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</si>
  <si>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</si>
  <si>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</si>
  <si>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</si>
  <si>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</si>
  <si>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</si>
  <si>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</si>
  <si>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</si>
  <si>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</si>
  <si>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</si>
  <si>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</si>
  <si>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</si>
  <si>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</si>
  <si>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</si>
  <si>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</si>
  <si>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</si>
  <si>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</si>
  <si>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</si>
  <si>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</si>
  <si>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</si>
  <si>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</si>
  <si>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</si>
  <si>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</si>
  <si>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</si>
  <si>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</si>
  <si>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</si>
  <si>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</si>
  <si>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</si>
  <si>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</si>
  <si>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</si>
  <si>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</si>
  <si>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</si>
  <si>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</si>
  <si>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</si>
  <si>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</si>
  <si>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</si>
  <si>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</si>
  <si>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</si>
  <si>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</si>
  <si>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</si>
  <si>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</si>
  <si>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</si>
  <si>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</si>
  <si>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</si>
  <si>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</si>
  <si>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</si>
  <si>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</si>
  <si>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</si>
  <si>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</si>
  <si>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</si>
  <si>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</si>
  <si>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</si>
  <si>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</si>
  <si>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</si>
  <si>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</si>
  <si>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</si>
  <si>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</si>
  <si>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</si>
  <si>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</si>
  <si>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</si>
  <si>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</si>
  <si>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</si>
  <si>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</si>
  <si>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</si>
  <si>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</si>
  <si>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</si>
  <si>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</si>
  <si>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</si>
  <si>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</si>
  <si>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</si>
  <si>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</si>
  <si>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</si>
  <si>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</si>
  <si>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</si>
  <si>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</si>
  <si>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</si>
  <si>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</si>
  <si>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</si>
  <si>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</si>
  <si>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</si>
  <si>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</si>
  <si>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</si>
  <si>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</si>
  <si>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</si>
  <si>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</si>
  <si>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</si>
  <si>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</si>
  <si>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</si>
  <si>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</si>
  <si>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</si>
  <si>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</si>
  <si>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</si>
  <si>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</si>
  <si>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</si>
  <si>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</si>
  <si>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</si>
  <si>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</si>
  <si>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</si>
  <si>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</si>
  <si>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</si>
  <si>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</si>
  <si>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</si>
  <si>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</si>
  <si>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</si>
  <si>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</si>
  <si>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</si>
  <si>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</si>
  <si>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</si>
  <si>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</si>
  <si>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</si>
  <si>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</si>
  <si>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</si>
  <si>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</si>
  <si>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</si>
  <si>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</si>
  <si>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</si>
  <si>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</si>
  <si>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</si>
  <si>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</si>
  <si>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</si>
  <si>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</si>
  <si>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</si>
  <si>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</si>
  <si>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</si>
  <si>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</si>
  <si>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</si>
  <si>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</si>
  <si>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</si>
  <si>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</si>
  <si>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</si>
  <si>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</si>
  <si>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</si>
  <si>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</si>
  <si>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</si>
  <si>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</si>
  <si>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</si>
  <si>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</si>
  <si>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</si>
  <si>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</si>
  <si>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</si>
  <si>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</si>
  <si>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</si>
  <si>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</si>
  <si>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</si>
  <si>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</si>
  <si>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</si>
  <si>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</si>
  <si>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</si>
  <si>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</si>
  <si>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</si>
  <si>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</si>
  <si>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</si>
  <si>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</si>
  <si>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</si>
  <si>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</si>
  <si>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</si>
  <si>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</si>
  <si>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</si>
  <si>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</si>
  <si>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</si>
  <si>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</si>
  <si>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</si>
  <si>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</si>
  <si>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</si>
  <si>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</si>
  <si>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</si>
  <si>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</si>
  <si>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</si>
  <si>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</si>
  <si>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</si>
  <si>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</si>
  <si>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</si>
  <si>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</si>
  <si>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</si>
  <si>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</si>
  <si>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</si>
  <si>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</si>
  <si>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</si>
  <si>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</si>
  <si>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</si>
  <si>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</si>
  <si>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</si>
  <si>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</si>
  <si>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</si>
  <si>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</si>
  <si>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</si>
  <si>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</si>
  <si>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</si>
  <si>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</si>
  <si>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</si>
  <si>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</si>
  <si>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</si>
  <si>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</si>
  <si>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</si>
  <si>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</si>
  <si>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</si>
  <si>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</si>
  <si>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</si>
  <si>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</si>
  <si>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</si>
  <si>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</si>
  <si>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</si>
  <si>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</si>
  <si>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</si>
  <si>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</si>
  <si>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</si>
  <si>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</si>
  <si>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</si>
  <si>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</si>
  <si>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</si>
  <si>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</si>
  <si>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</si>
  <si>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</si>
  <si>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</si>
  <si>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</si>
  <si>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</si>
  <si>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</si>
  <si>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</si>
  <si>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</si>
  <si>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</si>
  <si>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</si>
  <si>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</si>
  <si>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</si>
  <si>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</si>
  <si>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</si>
  <si>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</si>
  <si>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</si>
  <si>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</si>
  <si>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</si>
  <si>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</si>
  <si>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</si>
  <si>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</si>
  <si>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</si>
  <si>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</si>
  <si>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</si>
  <si>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</si>
  <si>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</si>
  <si>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</si>
  <si>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</si>
  <si>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</si>
  <si>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</si>
  <si>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</si>
  <si>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</si>
  <si>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</si>
  <si>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</si>
  <si>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</si>
  <si>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</si>
  <si>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</si>
  <si>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</si>
  <si>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</si>
  <si>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</si>
  <si>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</si>
  <si>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</si>
  <si>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</si>
  <si>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</si>
  <si>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</si>
  <si>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</si>
  <si>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</si>
  <si>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</si>
  <si>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</si>
  <si>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</si>
  <si>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</si>
  <si>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</si>
  <si>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</si>
  <si>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</si>
  <si>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</si>
  <si>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</si>
  <si>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</si>
  <si>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</si>
  <si>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</si>
  <si>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</si>
  <si>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</si>
  <si>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</si>
  <si>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</si>
  <si>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</si>
  <si>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</si>
  <si>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</si>
  <si>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</si>
  <si>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</si>
  <si>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</si>
  <si>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</si>
  <si>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</si>
  <si>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</si>
  <si>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</si>
  <si>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</si>
  <si>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</si>
  <si>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</si>
  <si>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</si>
  <si>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</si>
  <si>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</si>
  <si>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</si>
  <si>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</si>
  <si>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</si>
  <si>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</si>
  <si>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</si>
  <si>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</si>
  <si>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</si>
  <si>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</si>
  <si>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</si>
  <si>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</si>
  <si>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</si>
  <si>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</si>
  <si>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</si>
  <si>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</si>
  <si>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</si>
  <si>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</si>
  <si>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</si>
  <si>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</si>
  <si>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</si>
  <si>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</si>
  <si>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</si>
  <si>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</si>
  <si>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</si>
  <si>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</si>
  <si>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</si>
  <si>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</si>
  <si>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</si>
  <si>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</si>
  <si>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</si>
  <si>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</si>
  <si>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</si>
  <si>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</si>
  <si>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</si>
  <si>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</si>
  <si>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</si>
  <si>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</si>
  <si>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</si>
  <si>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</si>
  <si>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</si>
  <si>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</si>
  <si>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</si>
  <si>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</si>
  <si>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</si>
  <si>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</si>
  <si>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</si>
  <si>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</si>
  <si>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</si>
  <si>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</si>
  <si>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</si>
  <si>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</si>
  <si>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</si>
  <si>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</si>
  <si>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</si>
  <si>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</si>
  <si>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</si>
  <si>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</si>
  <si>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</si>
  <si>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</si>
  <si>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</si>
  <si>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</si>
  <si>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</si>
  <si>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</si>
  <si>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</si>
  <si>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</si>
  <si>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</si>
  <si>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</si>
  <si>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</si>
  <si>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</si>
  <si>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</si>
  <si>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</si>
  <si>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</si>
  <si>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</si>
  <si>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</si>
  <si>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</si>
  <si>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</si>
  <si>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</si>
  <si>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</si>
  <si>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</si>
  <si>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</si>
  <si>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</si>
  <si>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</si>
  <si>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</si>
  <si>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</si>
  <si>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</si>
  <si>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</si>
  <si>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</si>
  <si>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</si>
  <si>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</si>
  <si>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</si>
  <si>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</si>
  <si>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</si>
  <si>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</si>
  <si>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</si>
  <si>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</si>
  <si>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</si>
  <si>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</si>
  <si>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</si>
  <si>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</si>
  <si>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</si>
  <si>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</si>
  <si>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</si>
  <si>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</si>
  <si>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</si>
  <si>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</si>
  <si>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</si>
  <si>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</si>
  <si>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</si>
  <si>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</si>
  <si>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</si>
  <si>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</si>
  <si>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</si>
  <si>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</si>
  <si>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</si>
  <si>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</si>
  <si>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</si>
  <si>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</si>
  <si>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</si>
  <si>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</si>
  <si>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</si>
  <si>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</si>
  <si>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</si>
  <si>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</si>
  <si>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</si>
  <si>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</si>
  <si>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</si>
  <si>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</si>
  <si>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</si>
  <si>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</si>
  <si>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</si>
  <si>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</si>
  <si>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</si>
  <si>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</si>
  <si>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</si>
  <si>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</si>
  <si>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</si>
  <si>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</si>
  <si>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</si>
  <si>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</si>
  <si>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</si>
  <si>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</si>
  <si>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</si>
  <si>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</si>
  <si>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</si>
  <si>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</si>
  <si>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</si>
  <si>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</si>
  <si>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</si>
  <si>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</si>
  <si>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</si>
  <si>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</si>
  <si>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</si>
  <si>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</si>
  <si>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</si>
  <si>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</si>
  <si>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</si>
  <si>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</si>
  <si>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</si>
  <si>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</si>
  <si>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</si>
  <si>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</si>
  <si>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</si>
  <si>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</si>
  <si>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</si>
  <si>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</si>
  <si>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</si>
  <si>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</si>
  <si>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</si>
  <si>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</si>
  <si>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</si>
  <si>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</si>
  <si>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</si>
  <si>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</si>
  <si>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</si>
  <si>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</si>
  <si>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</si>
  <si>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</si>
  <si>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</si>
  <si>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</si>
  <si>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</si>
  <si>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</si>
  <si>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</si>
  <si>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</si>
  <si>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</si>
  <si>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</si>
  <si>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</si>
  <si>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</si>
  <si>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</si>
  <si>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</si>
  <si>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</si>
  <si>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</si>
  <si>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</si>
  <si>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</si>
  <si>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</si>
  <si>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</si>
  <si>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</si>
  <si>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</si>
  <si>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</si>
  <si>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</si>
  <si>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</si>
  <si>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</si>
  <si>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</si>
  <si>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</si>
  <si>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</si>
  <si>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</si>
  <si>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</si>
  <si>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</si>
  <si>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</si>
  <si>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</si>
  <si>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</si>
  <si>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</si>
  <si>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</si>
  <si>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</si>
  <si>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</si>
  <si>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</si>
  <si>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</si>
  <si>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</si>
  <si>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</si>
  <si>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</si>
  <si>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</si>
  <si>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</si>
  <si>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</si>
  <si>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</si>
  <si>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</si>
  <si>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</si>
  <si>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</si>
  <si>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</si>
  <si>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</si>
  <si>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</si>
  <si>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</si>
  <si>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</si>
  <si>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</si>
  <si>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</si>
  <si>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</si>
  <si>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</si>
  <si>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</si>
  <si>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</si>
  <si>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</si>
  <si>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</si>
  <si>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</si>
  <si>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</si>
  <si>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</si>
  <si>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</si>
  <si>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</si>
  <si>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</si>
  <si>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</si>
  <si>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</si>
  <si>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</si>
  <si>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</si>
  <si>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</si>
  <si>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</si>
  <si>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</si>
  <si>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</si>
  <si>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</si>
  <si>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</si>
  <si>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</si>
  <si>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</si>
  <si>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</si>
  <si>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</si>
  <si>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</si>
  <si>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</si>
  <si>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</si>
  <si>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</si>
  <si>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</si>
  <si>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</si>
  <si>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</si>
  <si>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</si>
  <si>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</si>
  <si>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</si>
  <si>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</si>
  <si>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</si>
  <si>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</si>
  <si>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</si>
  <si>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</si>
  <si>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</si>
  <si>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</si>
  <si>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</si>
  <si>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</si>
  <si>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</si>
  <si>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</si>
  <si>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</si>
  <si>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</si>
  <si>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</si>
  <si>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</si>
  <si>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</si>
  <si>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</si>
  <si>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</si>
  <si>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</si>
  <si>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</si>
  <si>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</si>
  <si>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</si>
  <si>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</si>
  <si>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</si>
  <si>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</si>
  <si>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</si>
  <si>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</si>
  <si>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</si>
  <si>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</si>
  <si>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</si>
  <si>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</si>
  <si>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</si>
  <si>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</si>
  <si>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</si>
  <si>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</si>
  <si>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</si>
  <si>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</si>
  <si>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</si>
  <si>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</si>
  <si>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</si>
  <si>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</si>
  <si>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</si>
  <si>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</si>
  <si>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</si>
  <si>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</si>
  <si>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</si>
  <si>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</si>
  <si>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</si>
  <si>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</si>
  <si>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</si>
  <si>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</si>
  <si>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</si>
  <si>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</si>
  <si>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</si>
  <si>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</si>
  <si>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</si>
  <si>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</si>
  <si>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</si>
  <si>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</si>
  <si>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</si>
  <si>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</si>
  <si>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</si>
  <si>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</si>
  <si>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</si>
  <si>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</si>
  <si>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</si>
  <si>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</si>
  <si>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</si>
  <si>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</si>
  <si>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</si>
  <si>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</si>
  <si>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</si>
  <si>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</si>
  <si>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</si>
  <si>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</si>
  <si>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</si>
  <si>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</si>
  <si>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</si>
  <si>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</si>
  <si>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</si>
  <si>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</si>
  <si>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</si>
  <si>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</si>
  <si>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</si>
  <si>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</si>
  <si>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</si>
  <si>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</si>
  <si>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</si>
  <si>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</si>
  <si>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</si>
  <si>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</si>
  <si>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</si>
  <si>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</si>
  <si>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</si>
  <si>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</si>
  <si>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</si>
  <si>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</si>
  <si>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</si>
  <si>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</si>
  <si>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</si>
  <si>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</si>
  <si>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</si>
  <si>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</si>
  <si>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</si>
  <si>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</si>
  <si>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</si>
  <si>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</si>
  <si>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</si>
  <si>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</si>
  <si>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</si>
  <si>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</si>
  <si>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</si>
  <si>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</si>
  <si>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</si>
  <si>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</si>
  <si>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</si>
  <si>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</si>
  <si>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</si>
  <si>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</si>
  <si>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</si>
  <si>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</si>
  <si>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</si>
  <si>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</si>
  <si>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</si>
  <si>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</si>
  <si>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</si>
  <si>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</si>
  <si>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</si>
  <si>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</si>
  <si>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</si>
  <si>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</si>
  <si>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</si>
  <si>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</si>
  <si>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</si>
  <si>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</si>
  <si>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</si>
  <si>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</si>
  <si>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</si>
  <si>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</si>
  <si>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</si>
  <si>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</si>
  <si>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</si>
  <si>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</si>
  <si>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</si>
  <si>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</si>
  <si>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</si>
  <si>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</si>
  <si>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</si>
  <si>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</si>
  <si>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</si>
  <si>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</si>
  <si>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</si>
  <si>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</si>
  <si>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</si>
  <si>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</si>
  <si>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</si>
  <si>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</si>
  <si>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</si>
  <si>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</si>
  <si>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</si>
  <si>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</si>
  <si>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</si>
  <si>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</si>
  <si>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</si>
  <si>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</si>
  <si>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</si>
  <si>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</si>
  <si>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</si>
  <si>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</si>
  <si>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</si>
  <si>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</si>
  <si>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</si>
  <si>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</si>
  <si>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</si>
  <si>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</si>
  <si>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</si>
  <si>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</si>
  <si>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</si>
  <si>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</si>
  <si>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</si>
  <si>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</si>
  <si>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</si>
  <si>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</si>
  <si>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</si>
  <si>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</si>
  <si>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</si>
  <si>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</si>
  <si>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</si>
  <si>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</si>
  <si>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</si>
  <si>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</si>
  <si>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</si>
  <si>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</si>
  <si>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</si>
  <si>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</si>
  <si>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</si>
  <si>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</si>
  <si>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</si>
  <si>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</si>
  <si>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</si>
  <si>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</si>
  <si>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</si>
  <si>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</si>
  <si>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</si>
  <si>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</si>
  <si>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</si>
  <si>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</si>
  <si>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</si>
  <si>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</si>
  <si>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</si>
  <si>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</si>
  <si>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</si>
  <si>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</si>
  <si>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</si>
  <si>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</si>
  <si>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</si>
  <si>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</si>
  <si>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</si>
  <si>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</si>
  <si>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</si>
  <si>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</si>
  <si>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</si>
  <si>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</si>
  <si>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</si>
  <si>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</si>
  <si>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</si>
  <si>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</si>
  <si>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</si>
  <si>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</si>
  <si>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</si>
  <si>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</si>
  <si>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</si>
  <si>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</si>
  <si>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</si>
  <si>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</si>
  <si>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</si>
  <si>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</si>
  <si>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</si>
  <si>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</si>
  <si>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</si>
  <si>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</si>
  <si>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</si>
  <si>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</si>
  <si>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</si>
  <si>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</si>
  <si>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</si>
  <si>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</si>
  <si>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</si>
  <si>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</si>
  <si>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</si>
  <si>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</si>
  <si>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</si>
  <si>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</si>
  <si>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</si>
  <si>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</si>
  <si>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</si>
  <si>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</si>
  <si>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</si>
  <si>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</si>
  <si>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</si>
  <si>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</si>
  <si>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</si>
  <si>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</si>
  <si>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</si>
  <si>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</si>
  <si>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</si>
  <si>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</si>
  <si>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</si>
  <si>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</si>
  <si>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</si>
  <si>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</si>
  <si>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</si>
  <si>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</si>
  <si>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</si>
  <si>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</si>
  <si>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</si>
  <si>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</si>
  <si>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</si>
  <si>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</si>
  <si>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</si>
  <si>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</si>
  <si>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</si>
  <si>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</si>
  <si>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</si>
  <si>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</si>
  <si>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</si>
  <si>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</si>
  <si>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</si>
  <si>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</si>
  <si>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</si>
  <si>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</si>
  <si>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</si>
  <si>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</si>
  <si>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</si>
  <si>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</si>
  <si>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</si>
  <si>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</si>
  <si>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</si>
  <si>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</si>
  <si>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</si>
  <si>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</si>
  <si>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</si>
  <si>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</si>
  <si>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</si>
  <si>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</si>
  <si>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</si>
  <si>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</si>
  <si>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</si>
  <si>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</si>
  <si>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</si>
  <si>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</si>
  <si>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</si>
  <si>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</si>
  <si>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</si>
  <si>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</si>
  <si>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</si>
  <si>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</si>
  <si>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</si>
  <si>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</si>
  <si>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</si>
  <si>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</si>
  <si>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</si>
  <si>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</si>
  <si>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</si>
  <si>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</si>
  <si>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</si>
  <si>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</si>
  <si>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</si>
  <si>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</si>
  <si>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</si>
  <si>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</si>
  <si>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</si>
  <si>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</si>
  <si>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</si>
  <si>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</si>
  <si>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</si>
  <si>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</si>
  <si>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</si>
  <si>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</si>
  <si>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</si>
  <si>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</si>
  <si>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</si>
  <si>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</si>
  <si>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</si>
  <si>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</si>
  <si>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</si>
  <si>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</si>
  <si>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</si>
  <si>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</si>
  <si>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</si>
  <si>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</si>
  <si>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</si>
  <si>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</si>
  <si>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</si>
  <si>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</si>
  <si>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</si>
  <si>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</si>
  <si>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</si>
  <si>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</si>
  <si>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</si>
  <si>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</si>
  <si>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</si>
  <si>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</si>
  <si>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</si>
  <si>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</si>
  <si>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</si>
  <si>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</si>
  <si>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</si>
  <si>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</si>
  <si>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</si>
  <si>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</si>
  <si>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</si>
  <si>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</si>
  <si>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</si>
  <si>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</si>
  <si>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</si>
  <si>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</si>
  <si>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</si>
  <si>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</si>
  <si>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</si>
  <si>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</si>
  <si>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</si>
  <si>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</si>
  <si>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</si>
  <si>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</si>
  <si>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</si>
  <si>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</si>
  <si>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</si>
  <si>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</si>
  <si>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</si>
  <si>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</si>
  <si>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</si>
  <si>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</si>
  <si>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</si>
  <si>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</si>
  <si>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</si>
  <si>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</si>
  <si>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</si>
  <si>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</si>
  <si>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</si>
  <si>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</si>
  <si>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</si>
  <si>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</si>
  <si>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</si>
  <si>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</si>
  <si>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</si>
  <si>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</si>
  <si>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</si>
  <si>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</si>
  <si>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</si>
  <si>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</si>
  <si>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</si>
  <si>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</si>
  <si>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</si>
  <si>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</si>
  <si>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</si>
  <si>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</si>
  <si>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</si>
  <si>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</si>
  <si>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</si>
  <si>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</si>
  <si>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</si>
  <si>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</si>
  <si>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</si>
  <si>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</si>
  <si>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</si>
  <si>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</si>
  <si>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</si>
  <si>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</si>
  <si>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</si>
  <si>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</si>
  <si>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</si>
  <si>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</si>
  <si>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</si>
  <si>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</si>
  <si>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</si>
  <si>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</si>
  <si>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</si>
  <si>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</si>
  <si>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</si>
  <si>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</si>
  <si>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</si>
  <si>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</si>
  <si>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</si>
  <si>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</si>
  <si>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</si>
  <si>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</si>
  <si>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</si>
  <si>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</si>
  <si>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</si>
  <si>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</si>
  <si>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</si>
  <si>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</si>
  <si>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</si>
  <si>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</si>
  <si>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</si>
  <si>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</si>
  <si>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</si>
  <si>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</si>
  <si>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</si>
  <si>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</si>
  <si>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</si>
  <si>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</si>
  <si>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</si>
  <si>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</si>
  <si>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</si>
  <si>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</si>
  <si>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</si>
  <si>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</si>
  <si>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</si>
  <si>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</si>
  <si>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</si>
  <si>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</si>
  <si>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</si>
  <si>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</si>
  <si>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</si>
  <si>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</si>
  <si>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</si>
  <si>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</si>
  <si>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</si>
  <si>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</si>
  <si>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</si>
  <si>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</si>
  <si>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</si>
  <si>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</si>
  <si>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</si>
  <si>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</si>
  <si>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</si>
  <si>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</si>
  <si>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</si>
  <si>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</si>
  <si>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</si>
  <si>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</si>
  <si>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</si>
  <si>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</si>
  <si>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</si>
  <si>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</si>
  <si>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</si>
  <si>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</si>
  <si>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</si>
  <si>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</si>
  <si>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</si>
  <si>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</si>
  <si>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</si>
  <si>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</si>
  <si>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</si>
  <si>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</si>
  <si>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</si>
  <si>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</si>
  <si>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</si>
  <si>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</si>
  <si>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</si>
  <si>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</si>
  <si>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</si>
  <si>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</si>
  <si>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</si>
  <si>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</si>
  <si>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</si>
  <si>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</si>
  <si>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</si>
  <si>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</si>
  <si>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</si>
  <si>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</si>
  <si>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</si>
  <si>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</si>
  <si>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</si>
  <si>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</si>
  <si>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</si>
  <si>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</si>
  <si>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</si>
  <si>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</si>
  <si>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</si>
  <si>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</si>
  <si>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</si>
  <si>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</si>
  <si>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</si>
  <si>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</si>
  <si>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</si>
  <si>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</si>
  <si>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</si>
  <si>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</si>
  <si>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</si>
  <si>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</si>
  <si>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</si>
  <si>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</si>
  <si>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</si>
  <si>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</si>
  <si>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</si>
  <si>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</si>
  <si>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</si>
  <si>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</si>
  <si>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</si>
  <si>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</si>
  <si>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</si>
  <si>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</si>
  <si>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</si>
  <si>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</si>
  <si>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</si>
  <si>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</si>
  <si>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</si>
  <si>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</si>
  <si>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</si>
  <si>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</si>
  <si>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</si>
  <si>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</si>
  <si>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</si>
  <si>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</si>
  <si>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</si>
  <si>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</si>
  <si>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</si>
  <si>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</si>
  <si>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</si>
  <si>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</si>
  <si>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</si>
  <si>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</si>
  <si>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</si>
  <si>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</si>
  <si>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</si>
  <si>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</si>
  <si>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</si>
  <si>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</si>
  <si>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</si>
  <si>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</si>
  <si>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</si>
  <si>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</si>
  <si>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</si>
  <si>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</si>
  <si>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</si>
  <si>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</si>
  <si>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</si>
  <si>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</si>
  <si>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</si>
  <si>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</si>
  <si>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</si>
  <si>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</si>
  <si>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</si>
  <si>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</si>
  <si>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</si>
  <si>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</si>
  <si>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</si>
  <si>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</si>
  <si>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</si>
  <si>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</si>
  <si>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</si>
  <si>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</si>
  <si>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</si>
  <si>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</si>
  <si>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</si>
  <si>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</si>
  <si>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</si>
  <si>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</si>
  <si>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</si>
  <si>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</si>
  <si>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</si>
  <si>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</si>
  <si>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</si>
  <si>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</si>
  <si>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</si>
  <si>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</si>
  <si>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</si>
  <si>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</si>
  <si>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</si>
  <si>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</si>
  <si>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</si>
  <si>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</si>
  <si>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</si>
  <si>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</si>
  <si>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</si>
  <si>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</si>
  <si>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</si>
  <si>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</si>
  <si>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</si>
  <si>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</si>
  <si>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</si>
  <si>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</si>
  <si>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</si>
  <si>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</si>
  <si>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</si>
  <si>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</si>
  <si>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</si>
  <si>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</si>
  <si>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</si>
  <si>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</si>
  <si>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</si>
  <si>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</si>
  <si>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</si>
  <si>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</si>
  <si>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</si>
  <si>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</si>
  <si>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</si>
  <si>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</si>
  <si>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</si>
  <si>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</si>
  <si>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</si>
  <si>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</si>
  <si>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</si>
  <si>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</si>
  <si>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</si>
  <si>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</si>
  <si>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</si>
  <si>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</si>
  <si>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</si>
  <si>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</si>
  <si>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</si>
  <si>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</si>
  <si>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</si>
  <si>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</si>
  <si>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</si>
  <si>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</si>
  <si>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</si>
  <si>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</si>
  <si>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</si>
  <si>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</si>
  <si>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</si>
  <si>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</si>
  <si>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</si>
  <si>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</si>
  <si>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</si>
  <si>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</si>
  <si>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</si>
  <si>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</si>
  <si>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</si>
  <si>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</si>
  <si>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</si>
  <si>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</si>
  <si>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</si>
  <si>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</si>
  <si>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</si>
  <si>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</si>
  <si>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</si>
  <si>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</si>
  <si>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</si>
  <si>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</si>
  <si>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</si>
  <si>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</si>
  <si>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</si>
  <si>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</si>
  <si>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</si>
  <si>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</si>
  <si>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</si>
  <si>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</si>
  <si>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</si>
  <si>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</si>
  <si>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</si>
  <si>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</si>
  <si>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</si>
  <si>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</si>
  <si>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</si>
  <si>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</si>
  <si>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</si>
  <si>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</si>
  <si>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</si>
  <si>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</si>
  <si>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</si>
  <si>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</si>
  <si>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</si>
  <si>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</si>
  <si>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</si>
  <si>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</si>
  <si>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</si>
  <si>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</si>
  <si>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</si>
  <si>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</si>
  <si>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</si>
  <si>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</si>
  <si>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</si>
  <si>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</si>
  <si>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</si>
  <si>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</si>
  <si>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</si>
  <si>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</si>
  <si>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</si>
  <si>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</si>
  <si>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</si>
  <si>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</si>
  <si>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</si>
  <si>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</si>
  <si>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</si>
  <si>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</si>
  <si>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</si>
  <si>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</si>
  <si>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</si>
  <si>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</si>
  <si>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</si>
  <si>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</si>
  <si>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</si>
  <si>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</si>
  <si>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</si>
  <si>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</si>
  <si>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</si>
  <si>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</si>
  <si>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</si>
  <si>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</si>
  <si>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</si>
  <si>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</si>
  <si>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</si>
  <si>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</si>
  <si>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</si>
  <si>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</si>
  <si>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</si>
  <si>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</si>
  <si>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</si>
  <si>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</si>
  <si>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</si>
  <si>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</si>
  <si>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</si>
  <si>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</si>
  <si>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</si>
  <si>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</si>
  <si>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</si>
  <si>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</si>
  <si>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</si>
  <si>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</si>
  <si>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</si>
  <si>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</si>
  <si>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</si>
  <si>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</si>
  <si>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</si>
  <si>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</si>
  <si>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</si>
  <si>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</si>
  <si>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</si>
  <si>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</si>
  <si>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</si>
  <si>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</si>
  <si>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</si>
  <si>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</si>
  <si>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</si>
  <si>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</si>
  <si>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</si>
  <si>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</si>
  <si>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</si>
  <si>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</si>
  <si>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</si>
  <si>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</si>
  <si>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</si>
  <si>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</si>
  <si>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</si>
  <si>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</si>
  <si>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</si>
  <si>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</si>
  <si>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</si>
  <si>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</si>
  <si>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</si>
  <si>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</si>
  <si>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</si>
  <si>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</si>
  <si>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</si>
  <si>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</si>
  <si>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</si>
  <si>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</si>
  <si>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</si>
  <si>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</si>
  <si>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</si>
  <si>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</si>
  <si>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</si>
  <si>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</si>
  <si>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</si>
  <si>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</si>
  <si>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</si>
  <si>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</si>
  <si>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</si>
  <si>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</si>
  <si>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</si>
  <si>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</si>
  <si>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</si>
  <si>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</si>
  <si>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</si>
  <si>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</si>
  <si>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</si>
  <si>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</si>
  <si>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</si>
  <si>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</si>
  <si>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</si>
  <si>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</si>
  <si>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</si>
  <si>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</si>
  <si>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</si>
  <si>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</si>
  <si>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</si>
  <si>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</si>
  <si>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</si>
  <si>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</si>
  <si>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</si>
  <si>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</si>
  <si>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</si>
  <si>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</si>
  <si>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</si>
  <si>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</si>
  <si>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</si>
  <si>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</si>
  <si>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</si>
  <si>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</si>
  <si>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</si>
  <si>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</si>
  <si>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</si>
  <si>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</si>
  <si>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</si>
  <si>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</si>
  <si>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</si>
  <si>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</si>
  <si>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</si>
  <si>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</si>
  <si>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</si>
  <si>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</si>
  <si>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</si>
  <si>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</si>
  <si>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</si>
  <si>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</si>
  <si>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</si>
  <si>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</si>
  <si>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</si>
  <si>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</si>
  <si>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</si>
  <si>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</si>
  <si>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</si>
  <si>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</si>
  <si>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</si>
  <si>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</si>
  <si>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</si>
  <si>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</si>
  <si>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</si>
  <si>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</si>
  <si>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</si>
  <si>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</si>
  <si>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</si>
  <si>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</si>
  <si>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</si>
  <si>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</si>
  <si>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</si>
  <si>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</si>
  <si>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</si>
  <si>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</si>
  <si>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</si>
  <si>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</si>
  <si>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</si>
  <si>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</si>
  <si>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</si>
  <si>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</si>
  <si>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</si>
  <si>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</si>
  <si>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</si>
  <si>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</si>
  <si>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</si>
  <si>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</si>
  <si>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</si>
  <si>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</si>
  <si>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</si>
  <si>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</si>
  <si>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</si>
  <si>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</si>
  <si>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</si>
  <si>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</si>
  <si>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</si>
  <si>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</si>
  <si>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</si>
  <si>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</si>
  <si>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</si>
  <si>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</si>
  <si>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</si>
  <si>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</si>
  <si>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</si>
  <si>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</si>
  <si>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</si>
  <si>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</si>
  <si>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</si>
  <si>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</si>
  <si>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</si>
  <si>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</si>
  <si>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</si>
  <si>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</si>
  <si>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</si>
  <si>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</si>
  <si>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</si>
  <si>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</si>
  <si>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</si>
  <si>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</si>
  <si>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</si>
  <si>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</si>
  <si>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</si>
  <si>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</si>
  <si>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</si>
  <si>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</si>
  <si>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</si>
  <si>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</si>
  <si>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</si>
  <si>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</si>
  <si>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</si>
  <si>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</si>
  <si>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</si>
  <si>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</si>
  <si>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</si>
  <si>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</si>
  <si>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</si>
  <si>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</si>
  <si>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</si>
  <si>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</si>
  <si>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</si>
  <si>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</si>
  <si>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</si>
  <si>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</si>
  <si>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</si>
  <si>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</si>
  <si>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</si>
  <si>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</si>
  <si>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</si>
  <si>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</si>
  <si>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</si>
  <si>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</si>
  <si>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</si>
  <si>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</si>
  <si>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</si>
  <si>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</si>
  <si>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</si>
  <si>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</si>
  <si>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</si>
  <si>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</si>
  <si>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</si>
  <si>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</si>
  <si>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</si>
  <si>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</si>
  <si>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</si>
  <si>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</si>
  <si>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</si>
  <si>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</si>
  <si>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</si>
  <si>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</si>
  <si>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</si>
  <si>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</si>
  <si>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</si>
  <si>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</si>
  <si>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</si>
  <si>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</si>
  <si>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</si>
  <si>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</si>
  <si>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</si>
  <si>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</si>
  <si>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</si>
  <si>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</si>
  <si>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</si>
  <si>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</si>
  <si>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</si>
  <si>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</si>
  <si>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</si>
  <si>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</si>
  <si>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</si>
  <si>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</si>
  <si>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</si>
  <si>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</si>
  <si>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</si>
  <si>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</si>
  <si>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</si>
  <si>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</si>
  <si>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</si>
  <si>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</si>
  <si>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</si>
  <si>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</si>
  <si>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</si>
  <si>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</si>
  <si>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</si>
  <si>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</si>
  <si>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</si>
  <si>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</si>
  <si>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</si>
  <si>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</si>
  <si>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</si>
  <si>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</si>
  <si>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</si>
  <si>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</si>
  <si>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</si>
  <si>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</si>
  <si>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</si>
  <si>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</si>
  <si>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</si>
  <si>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</si>
  <si>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</si>
  <si>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</si>
  <si>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</si>
  <si>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</si>
  <si>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</si>
  <si>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</si>
  <si>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</si>
  <si>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</si>
  <si>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</si>
  <si>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</si>
  <si>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</si>
  <si>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</si>
  <si>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</si>
  <si>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</si>
  <si>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</si>
  <si>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</si>
  <si>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</si>
  <si>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</si>
  <si>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</si>
  <si>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</si>
  <si>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</si>
  <si>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</si>
  <si>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</si>
  <si>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</si>
  <si>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</si>
  <si>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</si>
  <si>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</si>
  <si>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</si>
  <si>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</si>
  <si>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</si>
  <si>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</si>
  <si>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</si>
  <si>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</si>
  <si>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</si>
  <si>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</si>
  <si>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</si>
  <si>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</si>
  <si>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</si>
  <si>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</si>
  <si>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</si>
  <si>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</si>
  <si>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</si>
  <si>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</si>
  <si>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</si>
  <si>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</si>
  <si>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</si>
  <si>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</si>
  <si>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</si>
  <si>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</si>
  <si>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</si>
  <si>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</si>
  <si>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</si>
  <si>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</si>
  <si>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</si>
  <si>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</si>
  <si>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</si>
  <si>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</si>
  <si>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</si>
  <si>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</si>
  <si>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</si>
  <si>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</si>
  <si>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</si>
  <si>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</si>
  <si>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</si>
  <si>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</si>
  <si>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</si>
  <si>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</si>
  <si>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</si>
  <si>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</si>
  <si>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</si>
  <si>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</si>
  <si>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</si>
  <si>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</si>
  <si>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</si>
  <si>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</si>
  <si>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</si>
  <si>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</si>
  <si>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</si>
  <si>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</si>
  <si>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</si>
  <si>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</si>
  <si>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</si>
  <si>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</si>
  <si>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</si>
  <si>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</si>
  <si>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</si>
  <si>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</si>
  <si>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</si>
  <si>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</si>
  <si>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</si>
  <si>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</si>
  <si>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</si>
  <si>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</si>
  <si>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</si>
  <si>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</si>
  <si>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</si>
  <si>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</si>
  <si>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</si>
  <si>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</si>
  <si>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</si>
  <si>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</si>
  <si>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</si>
  <si>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</si>
  <si>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</si>
  <si>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</si>
  <si>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</si>
  <si>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</si>
  <si>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</si>
  <si>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</si>
  <si>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</si>
  <si>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</si>
  <si>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</si>
  <si>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</si>
  <si>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</si>
  <si>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</si>
  <si>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</si>
  <si>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</si>
  <si>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</si>
  <si>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</si>
  <si>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</si>
  <si>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</si>
  <si>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</si>
  <si>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</si>
  <si>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</si>
  <si>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</si>
  <si>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</si>
  <si>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</si>
  <si>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</si>
  <si>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</si>
  <si>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</si>
  <si>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</si>
  <si>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</si>
  <si>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</si>
  <si>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</si>
  <si>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</si>
  <si>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</si>
  <si>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</si>
  <si>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</si>
  <si>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</si>
  <si>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</si>
  <si>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</si>
  <si>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</si>
  <si>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</si>
  <si>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</si>
  <si>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</si>
  <si>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</si>
  <si>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</si>
  <si>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</si>
  <si>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</si>
  <si>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</si>
  <si>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</si>
  <si>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</si>
  <si>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</si>
  <si>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</si>
  <si>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</si>
  <si>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</si>
  <si>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</si>
  <si>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</si>
  <si>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</si>
  <si>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</si>
  <si>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</si>
  <si>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</si>
  <si>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</si>
  <si>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</si>
  <si>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</si>
  <si>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</si>
  <si>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</si>
  <si>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</si>
  <si>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</si>
  <si>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</si>
  <si>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</si>
  <si>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</si>
  <si>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</si>
  <si>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</si>
  <si>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</si>
  <si>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</si>
  <si>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</si>
  <si>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</si>
  <si>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</si>
  <si>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</si>
  <si>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</si>
  <si>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</si>
  <si>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</si>
  <si>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</si>
  <si>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</si>
  <si>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</si>
  <si>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</si>
  <si>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</si>
  <si>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</si>
  <si>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</si>
  <si>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</si>
  <si>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</si>
  <si>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</si>
  <si>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</si>
  <si>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</si>
  <si>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</si>
  <si>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</si>
  <si>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</si>
  <si>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</si>
  <si>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</si>
  <si>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</si>
  <si>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</si>
  <si>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</si>
  <si>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</si>
  <si>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</si>
  <si>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</si>
  <si>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</si>
  <si>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</si>
  <si>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</si>
  <si>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</si>
  <si>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</si>
  <si>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</si>
  <si>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</si>
  <si>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</si>
  <si>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</si>
  <si>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</si>
  <si>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</si>
  <si>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</si>
  <si>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</si>
  <si>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</si>
  <si>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</si>
  <si>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</si>
  <si>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</si>
  <si>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</si>
  <si>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</si>
  <si>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</si>
  <si>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</si>
  <si>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</si>
  <si>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</si>
  <si>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</si>
  <si>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</si>
  <si>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</si>
  <si>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</si>
  <si>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</si>
  <si>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</si>
  <si>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</si>
  <si>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</si>
  <si>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</si>
  <si>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</si>
  <si>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</si>
  <si>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</si>
  <si>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</si>
  <si>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</si>
  <si>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</si>
  <si>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</si>
  <si>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</si>
  <si>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</si>
  <si>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</si>
  <si>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</si>
  <si>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</si>
  <si>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</si>
  <si>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</si>
  <si>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</si>
  <si>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</si>
  <si>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</si>
  <si>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</si>
  <si>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</si>
  <si>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</si>
  <si>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</si>
  <si>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</si>
  <si>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</si>
  <si>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</si>
  <si>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</si>
  <si>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</si>
  <si>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</si>
  <si>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</si>
  <si>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</si>
  <si>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</si>
  <si>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</si>
  <si>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</si>
  <si>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</si>
  <si>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</si>
  <si>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</si>
  <si>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</si>
  <si>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</si>
  <si>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</si>
  <si>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</si>
  <si>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</si>
  <si>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</si>
  <si>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</si>
  <si>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</si>
  <si>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</si>
  <si>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</si>
  <si>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</si>
  <si>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</si>
  <si>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</si>
  <si>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</si>
  <si>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</si>
  <si>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</si>
  <si>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</si>
  <si>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</si>
  <si>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</si>
  <si>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</si>
  <si>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</si>
  <si>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</si>
  <si>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</si>
  <si>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</si>
  <si>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</si>
  <si>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</si>
  <si>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</si>
  <si>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</si>
  <si>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</si>
  <si>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</si>
  <si>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</si>
  <si>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</si>
  <si>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</si>
  <si>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</si>
  <si>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</si>
  <si>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</si>
  <si>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</si>
  <si>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</si>
  <si>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</si>
  <si>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</si>
  <si>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</si>
  <si>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</si>
  <si>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</si>
  <si>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</si>
  <si>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</si>
  <si>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</si>
  <si>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</si>
  <si>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</si>
  <si>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</si>
  <si>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</si>
  <si>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</si>
  <si>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</si>
  <si>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</si>
  <si>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</si>
  <si>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</si>
  <si>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</si>
  <si>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</si>
  <si>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</si>
  <si>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</si>
  <si>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</si>
  <si>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</si>
  <si>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</si>
  <si>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</si>
  <si>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</si>
  <si>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</si>
  <si>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</si>
  <si>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</si>
  <si>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</si>
  <si>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</si>
  <si>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</si>
  <si>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</si>
  <si>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</si>
  <si>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</si>
  <si>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</si>
  <si>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</si>
  <si>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</si>
  <si>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</si>
  <si>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</si>
  <si>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</si>
  <si>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</si>
  <si>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</si>
  <si>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</si>
  <si>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</si>
  <si>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</si>
  <si>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</si>
  <si>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</si>
  <si>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</si>
  <si>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</si>
  <si>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</si>
  <si>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</si>
  <si>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</si>
  <si>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</si>
  <si>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</si>
  <si>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</si>
  <si>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</si>
  <si>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</si>
  <si>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</si>
  <si>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</si>
  <si>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</si>
  <si>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</si>
  <si>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</si>
  <si>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</si>
  <si>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</si>
  <si>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</si>
  <si>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</si>
  <si>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</si>
  <si>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</si>
  <si>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</si>
  <si>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</si>
  <si>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</si>
  <si>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</si>
  <si>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</si>
  <si>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</si>
  <si>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</si>
  <si>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</si>
  <si>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</si>
  <si>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</si>
  <si>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</si>
  <si>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</si>
  <si>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</si>
  <si>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</si>
  <si>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</si>
  <si>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</si>
  <si>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</si>
  <si>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</si>
  <si>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</si>
  <si>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</si>
  <si>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</si>
  <si>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</si>
  <si>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</si>
  <si>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</si>
  <si>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</si>
  <si>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</si>
  <si>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</si>
  <si>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</si>
  <si>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</si>
  <si>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</si>
  <si>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</si>
  <si>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</si>
  <si>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</si>
  <si>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</si>
  <si>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</si>
  <si>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</si>
  <si>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</si>
  <si>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</si>
  <si>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</si>
  <si>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</si>
  <si>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</si>
  <si>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</si>
  <si>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</si>
  <si>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</si>
  <si>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</si>
  <si>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</si>
  <si>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</si>
  <si>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</si>
  <si>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</si>
  <si>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</si>
  <si>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</si>
  <si>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</si>
  <si>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</si>
  <si>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</si>
  <si>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</si>
  <si>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</si>
  <si>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</si>
  <si>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</si>
  <si>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</si>
  <si>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</si>
  <si>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</si>
  <si>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</si>
  <si>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</si>
  <si>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</si>
  <si>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</si>
  <si>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</si>
  <si>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</si>
  <si>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</si>
  <si>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</si>
  <si>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</si>
  <si>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</si>
  <si>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</si>
  <si>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</si>
  <si>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</si>
  <si>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</si>
  <si>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</si>
  <si>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</si>
  <si>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</si>
  <si>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</si>
  <si>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</si>
  <si>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</si>
  <si>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</si>
  <si>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</si>
  <si>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</si>
  <si>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</si>
  <si>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</si>
  <si>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</si>
  <si>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</si>
  <si>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</si>
  <si>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</si>
  <si>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</si>
  <si>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</si>
  <si>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</si>
  <si>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</si>
  <si>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</si>
  <si>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</si>
  <si>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</si>
  <si>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</si>
  <si>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</si>
  <si>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</si>
  <si>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</si>
  <si>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</si>
  <si>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</si>
  <si>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</si>
  <si>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</si>
  <si>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</si>
  <si>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</si>
  <si>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</si>
  <si>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</si>
  <si>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</si>
  <si>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</si>
  <si>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</si>
  <si>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</si>
  <si>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</si>
  <si>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</si>
  <si>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</si>
  <si>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</si>
  <si>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</si>
  <si>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</si>
  <si>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</si>
  <si>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</si>
  <si>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</si>
  <si>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</si>
  <si>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</si>
  <si>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</si>
  <si>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</si>
  <si>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</si>
  <si>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</si>
  <si>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</si>
  <si>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</si>
  <si>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</si>
  <si>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</si>
  <si>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</si>
  <si>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</si>
  <si>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</si>
  <si>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</si>
  <si>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</si>
  <si>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</si>
  <si>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</si>
  <si>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</si>
  <si>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</si>
  <si>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</si>
  <si>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</si>
  <si>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</si>
  <si>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</si>
  <si>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</si>
  <si>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</si>
  <si>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</si>
  <si>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</si>
  <si>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</si>
  <si>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</si>
  <si>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</si>
  <si>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</si>
  <si>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</si>
  <si>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</si>
  <si>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</si>
  <si>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</si>
  <si>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</si>
  <si>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</si>
  <si>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</si>
  <si>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</si>
  <si>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</si>
  <si>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</si>
  <si>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</si>
  <si>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</si>
  <si>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</si>
  <si>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</si>
  <si>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</si>
  <si>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</si>
  <si>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</si>
  <si>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</si>
  <si>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</si>
  <si>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</si>
  <si>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</si>
  <si>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</si>
  <si>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</si>
  <si>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</si>
  <si>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</si>
  <si>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</si>
  <si>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</si>
  <si>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</si>
  <si>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</si>
  <si>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</si>
  <si>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</si>
  <si>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</si>
  <si>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</si>
  <si>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</si>
  <si>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</si>
  <si>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</si>
  <si>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</si>
  <si>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</si>
  <si>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</si>
  <si>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</si>
  <si>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</si>
  <si>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</si>
  <si>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</si>
  <si>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</si>
  <si>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</si>
  <si>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</si>
  <si>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</si>
  <si>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</si>
  <si>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</si>
  <si>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</si>
  <si>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</si>
  <si>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</si>
  <si>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</si>
  <si>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</si>
  <si>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</si>
  <si>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</si>
  <si>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</si>
  <si>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</si>
  <si>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</si>
  <si>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</si>
  <si>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</si>
  <si>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</si>
  <si>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</si>
  <si>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</si>
  <si>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</si>
  <si>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</si>
  <si>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</si>
  <si>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</si>
  <si>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</si>
  <si>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</si>
  <si>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</si>
  <si>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</si>
  <si>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</si>
  <si>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</si>
  <si>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</si>
  <si>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</si>
  <si>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</si>
  <si>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</si>
  <si>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</si>
  <si>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</si>
  <si>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</si>
  <si>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</si>
  <si>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</si>
  <si>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</si>
  <si>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</si>
  <si>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</si>
  <si>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</si>
  <si>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</si>
  <si>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</si>
  <si>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</si>
  <si>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</si>
  <si>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</si>
  <si>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</si>
  <si>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</si>
  <si>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</si>
  <si>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</si>
  <si>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</si>
  <si>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</si>
  <si>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</si>
  <si>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</si>
  <si>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</si>
  <si>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</si>
  <si>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</si>
  <si>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</si>
  <si>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</si>
  <si>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</si>
  <si>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</si>
  <si>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</si>
  <si>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</si>
  <si>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</si>
  <si>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</si>
  <si>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</si>
  <si>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</si>
  <si>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</si>
  <si>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</si>
  <si>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</si>
  <si>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</si>
  <si>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</si>
  <si>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</si>
  <si>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</si>
  <si>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</si>
  <si>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</si>
  <si>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</si>
  <si>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</si>
  <si>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</si>
  <si>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</si>
  <si>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</si>
  <si>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</si>
  <si>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</si>
  <si>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</si>
  <si>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</si>
  <si>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</si>
  <si>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</si>
  <si>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</si>
  <si>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</si>
  <si>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</si>
  <si>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</si>
  <si>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</si>
  <si>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</si>
  <si>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</si>
  <si>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</si>
  <si>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</si>
  <si>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</si>
  <si>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</si>
  <si>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</si>
  <si>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</si>
  <si>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</si>
  <si>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</si>
  <si>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</si>
  <si>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</si>
  <si>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</si>
  <si>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</si>
  <si>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</si>
  <si>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</si>
  <si>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</si>
  <si>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</si>
  <si>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</si>
  <si>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</si>
  <si>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</si>
  <si>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</si>
  <si>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</si>
  <si>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</si>
  <si>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</si>
  <si>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</si>
  <si>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</si>
  <si>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</si>
  <si>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</si>
  <si>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</si>
  <si>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</si>
  <si>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</si>
  <si>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</si>
  <si>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</si>
  <si>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</si>
  <si>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</si>
  <si>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</si>
  <si>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</si>
  <si>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</si>
  <si>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</si>
  <si>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</si>
  <si>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</si>
  <si>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</si>
  <si>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</si>
  <si>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</si>
  <si>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</si>
  <si>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</si>
  <si>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</si>
  <si>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</si>
  <si>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</si>
  <si>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</si>
  <si>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</si>
  <si>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</si>
  <si>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</si>
  <si>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</si>
  <si>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</si>
  <si>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</si>
  <si>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</si>
  <si>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</si>
  <si>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</si>
  <si>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</si>
  <si>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</si>
  <si>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</si>
  <si>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</si>
  <si>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</si>
  <si>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</si>
  <si>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</si>
  <si>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</si>
  <si>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</si>
  <si>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</si>
  <si>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</si>
  <si>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</si>
  <si>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</si>
  <si>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</si>
  <si>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</si>
  <si>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</si>
  <si>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</si>
  <si>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</si>
  <si>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</si>
  <si>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</si>
  <si>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</si>
  <si>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</si>
  <si>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</si>
  <si>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</si>
  <si>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</si>
  <si>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</si>
  <si>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</si>
  <si>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</si>
  <si>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</si>
  <si>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</si>
  <si>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</si>
  <si>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</si>
  <si>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</si>
  <si>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</si>
  <si>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</si>
  <si>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</si>
  <si>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</si>
  <si>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</si>
  <si>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</si>
  <si>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</si>
  <si>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</si>
  <si>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</si>
  <si>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</si>
  <si>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</si>
  <si>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</si>
  <si>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</si>
  <si>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</si>
  <si>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</si>
  <si>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</si>
  <si>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</si>
  <si>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</si>
  <si>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</si>
  <si>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</si>
  <si>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</si>
  <si>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</si>
  <si>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</si>
  <si>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</si>
  <si>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</si>
  <si>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</si>
  <si>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</si>
  <si>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</si>
  <si>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</si>
  <si>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</si>
  <si>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</si>
  <si>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</si>
  <si>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</si>
  <si>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</si>
  <si>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</si>
  <si>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</si>
  <si>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</si>
  <si>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</si>
  <si>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</si>
  <si>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</si>
  <si>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</si>
  <si>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</si>
  <si>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</si>
  <si>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</si>
  <si>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</si>
  <si>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</si>
  <si>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</si>
  <si>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</si>
  <si>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</si>
  <si>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</si>
  <si>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</si>
  <si>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</si>
  <si>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</si>
  <si>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</si>
  <si>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</si>
  <si>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</si>
  <si>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</si>
  <si>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</si>
  <si>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</si>
  <si>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</si>
  <si>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</si>
  <si>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</si>
  <si>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</si>
  <si>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</si>
  <si>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</si>
  <si>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</si>
  <si>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</si>
  <si>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</si>
  <si>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</si>
  <si>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</si>
  <si>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</si>
  <si>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</si>
  <si>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</si>
  <si>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</si>
  <si>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</si>
  <si>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</si>
  <si>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</si>
  <si>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</si>
  <si>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</si>
  <si>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</si>
  <si>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</si>
  <si>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</si>
  <si>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</si>
  <si>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</si>
  <si>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</si>
  <si>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</si>
  <si>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</si>
  <si>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</si>
  <si>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</si>
  <si>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</si>
  <si>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</si>
  <si>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</si>
  <si>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</si>
  <si>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</si>
  <si>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</si>
  <si>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</si>
  <si>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</si>
  <si>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</si>
  <si>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</si>
  <si>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</si>
  <si>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</si>
  <si>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</si>
  <si>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</si>
  <si>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</si>
  <si>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</si>
  <si>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</si>
  <si>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</si>
  <si>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</si>
  <si>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</si>
  <si>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</si>
  <si>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</si>
  <si>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</si>
  <si>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</si>
  <si>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</si>
  <si>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</si>
  <si>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</si>
  <si>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</si>
  <si>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</si>
  <si>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</si>
  <si>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</si>
  <si>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</si>
  <si>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</si>
  <si>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</si>
  <si>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</si>
  <si>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</si>
  <si>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</si>
  <si>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</si>
  <si>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</si>
  <si>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</si>
  <si>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</si>
  <si>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</si>
  <si>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</si>
  <si>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</si>
  <si>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</si>
  <si>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</si>
  <si>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</si>
  <si>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</si>
  <si>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</si>
  <si>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</si>
  <si>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</si>
  <si>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</si>
  <si>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</si>
  <si>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</si>
  <si>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</si>
  <si>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</si>
  <si>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</si>
  <si>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</si>
  <si>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</si>
  <si>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</si>
  <si>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</si>
  <si>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</si>
  <si>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</si>
  <si>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</si>
  <si>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</si>
  <si>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</si>
  <si>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</si>
  <si>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</si>
  <si>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</si>
  <si>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</si>
  <si>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</si>
  <si>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</si>
  <si>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</si>
  <si>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</si>
  <si>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</si>
  <si>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</si>
  <si>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</si>
  <si>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</si>
  <si>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</si>
  <si>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</si>
  <si>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</si>
  <si>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</si>
  <si>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</si>
  <si>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</si>
  <si>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</si>
  <si>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</si>
  <si>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</si>
  <si>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</si>
  <si>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</si>
  <si>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</si>
  <si>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</si>
  <si>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</si>
  <si>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</si>
  <si>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</si>
  <si>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</si>
  <si>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</si>
  <si>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</si>
  <si>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</si>
  <si>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</si>
  <si>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</si>
  <si>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</si>
  <si>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</si>
  <si>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</si>
  <si>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</si>
  <si>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</si>
  <si>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</si>
  <si>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</si>
  <si>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</si>
  <si>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</si>
  <si>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</si>
  <si>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</si>
  <si>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</si>
  <si>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</si>
  <si>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</si>
  <si>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</si>
  <si>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</si>
  <si>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</si>
  <si>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</si>
  <si>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</si>
  <si>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</si>
  <si>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</si>
  <si>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</si>
  <si>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</si>
  <si>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</si>
  <si>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</si>
  <si>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</si>
  <si>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</si>
  <si>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</si>
  <si>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</si>
  <si>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</si>
  <si>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</si>
  <si>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</si>
  <si>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</si>
  <si>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</si>
  <si>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</si>
  <si>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</si>
  <si>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</si>
  <si>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</si>
  <si>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</si>
  <si>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</si>
  <si>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</si>
  <si>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</si>
  <si>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</si>
  <si>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</si>
  <si>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</si>
  <si>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</si>
  <si>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</si>
  <si>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</si>
  <si>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</si>
  <si>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</si>
  <si>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</si>
  <si>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</si>
  <si>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</si>
  <si>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</si>
  <si>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</si>
  <si>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</si>
  <si>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</si>
  <si>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</si>
  <si>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</si>
  <si>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</si>
  <si>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</si>
  <si>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</si>
  <si>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</si>
  <si>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</si>
  <si>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</si>
  <si>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</si>
  <si>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</si>
  <si>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</si>
  <si>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</si>
  <si>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</si>
  <si>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</si>
  <si>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</si>
  <si>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</si>
  <si>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</si>
  <si>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</si>
  <si>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</si>
  <si>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</si>
  <si>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</si>
  <si>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</si>
  <si>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</si>
  <si>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</si>
  <si>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</si>
  <si>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</si>
  <si>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</si>
  <si>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</si>
  <si>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</si>
  <si>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</si>
  <si>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</si>
  <si>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</si>
  <si>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</si>
  <si>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</si>
  <si>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</si>
  <si>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</si>
  <si>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</si>
  <si>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</si>
  <si>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</si>
  <si>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</si>
  <si>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</si>
  <si>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</si>
  <si>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</si>
  <si>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</si>
  <si>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</si>
  <si>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</si>
  <si>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</si>
  <si>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</si>
  <si>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</si>
  <si>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</si>
  <si>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</si>
  <si>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</si>
  <si>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</si>
  <si>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</si>
  <si>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</si>
  <si>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</si>
  <si>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</si>
  <si>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</si>
  <si>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</si>
  <si>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</si>
  <si>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</si>
  <si>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</si>
  <si>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</si>
  <si>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</si>
  <si>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</si>
  <si>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</si>
  <si>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</si>
  <si>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</si>
  <si>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</si>
  <si>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</si>
  <si>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</si>
  <si>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</si>
  <si>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</si>
  <si>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</si>
  <si>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</si>
  <si>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</si>
  <si>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</si>
  <si>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</si>
  <si>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</si>
  <si>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</si>
  <si>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</si>
  <si>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</si>
  <si>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</si>
  <si>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</si>
  <si>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</si>
  <si>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</si>
  <si>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</si>
  <si>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</si>
  <si>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</si>
  <si>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</si>
  <si>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</si>
  <si>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</si>
  <si>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</si>
  <si>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</si>
  <si>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</si>
  <si>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</si>
  <si>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</si>
  <si>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</si>
  <si>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</si>
  <si>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</si>
  <si>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</si>
  <si>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</si>
  <si>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</si>
  <si>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</si>
  <si>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</si>
  <si>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</si>
  <si>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</si>
  <si>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</si>
  <si>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</si>
  <si>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</si>
  <si>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</si>
  <si>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</si>
  <si>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</si>
  <si>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</si>
  <si>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</si>
  <si>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</si>
  <si>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</si>
  <si>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</si>
  <si>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</si>
  <si>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</si>
  <si>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</si>
  <si>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</si>
  <si>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</si>
  <si>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</si>
  <si>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</si>
  <si>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</si>
  <si>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</si>
  <si>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</si>
  <si>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</si>
  <si>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</si>
  <si>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</si>
  <si>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</si>
  <si>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</si>
  <si>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</si>
  <si>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</si>
  <si>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</si>
  <si>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</si>
  <si>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</si>
  <si>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</si>
  <si>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</si>
  <si>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</si>
  <si>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</si>
  <si>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</si>
  <si>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</si>
  <si>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</si>
  <si>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</si>
  <si>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</si>
  <si>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</si>
  <si>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</si>
  <si>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</si>
  <si>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</si>
  <si>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</si>
  <si>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</si>
  <si>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</si>
  <si>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</si>
  <si>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</si>
  <si>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</si>
  <si>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</si>
  <si>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</si>
  <si>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</si>
  <si>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</si>
  <si>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</si>
  <si>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</si>
  <si>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</si>
  <si>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</si>
  <si>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</si>
  <si>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</si>
  <si>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</si>
  <si>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</si>
  <si>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</si>
  <si>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</si>
  <si>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</si>
  <si>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</si>
  <si>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</si>
  <si>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</si>
  <si>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</si>
  <si>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</si>
  <si>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</si>
  <si>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</si>
  <si>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</si>
  <si>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</si>
  <si>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</si>
  <si>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</si>
  <si>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</si>
  <si>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</si>
  <si>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</si>
  <si>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</si>
  <si>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</si>
  <si>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</si>
  <si>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</si>
  <si>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</si>
  <si>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</si>
  <si>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</si>
  <si>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</si>
  <si>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</si>
  <si>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</si>
  <si>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</si>
  <si>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</si>
  <si>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</si>
  <si>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</si>
  <si>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</si>
  <si>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</si>
  <si>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</si>
  <si>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</si>
  <si>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</si>
  <si>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</si>
  <si>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</si>
  <si>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</si>
  <si>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</si>
  <si>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</si>
  <si>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</si>
  <si>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</si>
  <si>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</si>
  <si>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</si>
  <si>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</si>
  <si>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</si>
  <si>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</si>
  <si>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</si>
  <si>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</si>
  <si>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</si>
  <si>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</si>
  <si>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</si>
  <si>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</si>
  <si>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</si>
  <si>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</si>
  <si>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</si>
  <si>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</si>
  <si>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</si>
  <si>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</si>
  <si>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</si>
  <si>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</si>
  <si>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</si>
  <si>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</si>
  <si>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</si>
  <si>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</si>
  <si>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</si>
  <si>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</si>
  <si>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</si>
  <si>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</si>
  <si>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</si>
  <si>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</si>
  <si>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</si>
  <si>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</si>
  <si>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</si>
  <si>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</si>
  <si>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</si>
  <si>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</si>
  <si>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</si>
  <si>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</si>
  <si>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</si>
  <si>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</si>
  <si>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</si>
  <si>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</si>
  <si>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</si>
  <si>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</si>
  <si>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</si>
  <si>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</si>
  <si>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</si>
  <si>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</si>
  <si>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</si>
  <si>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</si>
  <si>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</si>
  <si>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</si>
  <si>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</si>
  <si>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</si>
  <si>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</si>
  <si>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</si>
  <si>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</si>
  <si>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</si>
  <si>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</si>
  <si>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</si>
  <si>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</si>
  <si>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</si>
  <si>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</si>
  <si>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</si>
  <si>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</si>
  <si>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</si>
  <si>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</si>
  <si>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</si>
  <si>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</si>
  <si>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</si>
  <si>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</si>
  <si>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</si>
  <si>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</si>
  <si>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</si>
  <si>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</si>
  <si>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</si>
  <si>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</si>
  <si>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</si>
  <si>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</si>
  <si>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</si>
  <si>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</si>
  <si>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</si>
  <si>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</si>
  <si>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</si>
  <si>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</si>
  <si>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</si>
  <si>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</si>
  <si>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</si>
  <si>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</si>
  <si>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</si>
  <si>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</si>
  <si>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</si>
  <si>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</si>
  <si>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</si>
  <si>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</si>
  <si>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</si>
  <si>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</si>
  <si>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</si>
  <si>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</si>
  <si>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</si>
  <si>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</si>
  <si>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</si>
  <si>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</si>
  <si>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</si>
  <si>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</si>
  <si>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</si>
  <si>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</si>
  <si>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</si>
  <si>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</si>
  <si>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</si>
  <si>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</si>
  <si>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</si>
  <si>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</si>
  <si>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</si>
  <si>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</si>
  <si>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</si>
  <si>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</si>
  <si>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</si>
  <si>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</si>
  <si>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</si>
  <si>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</si>
  <si>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</si>
  <si>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</si>
  <si>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</si>
  <si>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</si>
  <si>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</si>
  <si>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</si>
  <si>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</si>
  <si>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</si>
  <si>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</si>
  <si>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</si>
  <si>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</si>
  <si>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</si>
  <si>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</si>
  <si>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</si>
  <si>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</si>
  <si>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</si>
  <si>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</si>
  <si>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</si>
  <si>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</si>
  <si>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</si>
  <si>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</si>
  <si>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</si>
  <si>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</si>
  <si>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</si>
  <si>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</si>
  <si>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</si>
  <si>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</si>
  <si>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</si>
  <si>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</si>
  <si>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</si>
  <si>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</si>
  <si>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</si>
  <si>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</si>
  <si>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</si>
  <si>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</si>
  <si>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</si>
  <si>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</si>
  <si>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</si>
  <si>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</si>
  <si>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</si>
  <si>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</si>
  <si>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</si>
  <si>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</si>
  <si>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</si>
  <si>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</si>
  <si>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</si>
  <si>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</si>
  <si>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</si>
  <si>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</si>
  <si>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</si>
  <si>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</si>
  <si>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</si>
  <si>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</si>
  <si>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</si>
  <si>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</si>
  <si>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</si>
  <si>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</si>
  <si>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</si>
  <si>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</si>
  <si>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</si>
  <si>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</si>
  <si>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</si>
  <si>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</si>
  <si>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</si>
  <si>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</si>
  <si>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</si>
  <si>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</si>
  <si>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</si>
  <si>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</si>
  <si>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</si>
  <si>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</si>
  <si>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</si>
  <si>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</si>
  <si>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</si>
  <si>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</si>
  <si>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</si>
  <si>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</si>
  <si>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</si>
  <si>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</si>
  <si>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</si>
  <si>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</si>
  <si>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</si>
  <si>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</si>
  <si>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</si>
  <si>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</si>
  <si>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</si>
  <si>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</si>
  <si>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</si>
  <si>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</si>
  <si>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</si>
  <si>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</si>
  <si>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</si>
  <si>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</si>
  <si>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</si>
  <si>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</si>
  <si>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</si>
  <si>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</si>
  <si>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</si>
  <si>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</si>
  <si>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</si>
  <si>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</si>
  <si>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</si>
  <si>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</si>
  <si>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</si>
  <si>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</si>
  <si>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</si>
  <si>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</si>
  <si>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</si>
  <si>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</si>
  <si>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</si>
  <si>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</si>
  <si>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</si>
  <si>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</si>
  <si>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</si>
  <si>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</si>
  <si>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</si>
  <si>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</si>
  <si>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</si>
  <si>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</si>
  <si>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</si>
  <si>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</si>
  <si>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</si>
  <si>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</si>
  <si>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</si>
  <si>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</si>
  <si>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</si>
  <si>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</si>
  <si>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</si>
  <si>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</si>
  <si>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</si>
  <si>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</si>
  <si>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</si>
  <si>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</si>
  <si>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</si>
  <si>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</si>
  <si>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</si>
  <si>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</si>
  <si>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</si>
  <si>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</si>
  <si>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</si>
  <si>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</si>
  <si>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</si>
  <si>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</si>
  <si>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</si>
  <si>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</si>
  <si>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</si>
  <si>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</si>
  <si>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</si>
  <si>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</si>
  <si>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</si>
  <si>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</si>
  <si>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</si>
  <si>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</si>
  <si>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</si>
  <si>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</si>
  <si>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</si>
  <si>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</si>
  <si>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</si>
  <si>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</si>
  <si>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</si>
  <si>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</si>
  <si>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</si>
  <si>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</si>
  <si>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</si>
  <si>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</si>
  <si>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</si>
  <si>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</si>
  <si>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</si>
  <si>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</si>
  <si>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</si>
  <si>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</si>
  <si>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</si>
  <si>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</si>
  <si>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</si>
  <si>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</si>
  <si>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</si>
  <si>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</si>
  <si>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</si>
  <si>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</si>
  <si>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</si>
  <si>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</si>
  <si>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</si>
  <si>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</si>
  <si>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</si>
  <si>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</si>
  <si>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</si>
  <si>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</si>
  <si>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</si>
  <si>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</si>
  <si>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</si>
  <si>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</si>
  <si>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</si>
  <si>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</si>
  <si>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</si>
  <si>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</si>
  <si>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</si>
  <si>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</si>
  <si>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</si>
  <si>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</si>
  <si>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</si>
  <si>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</si>
  <si>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</si>
  <si>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</si>
  <si>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</si>
  <si>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</si>
  <si>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</si>
  <si>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</si>
  <si>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</si>
  <si>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</si>
  <si>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</si>
  <si>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</si>
  <si>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</si>
  <si>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</si>
  <si>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</si>
  <si>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</si>
  <si>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</si>
  <si>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</si>
  <si>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</si>
  <si>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</si>
  <si>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</si>
  <si>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</si>
  <si>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</si>
  <si>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</si>
  <si>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</si>
  <si>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</si>
  <si>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</si>
  <si>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</si>
  <si>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</si>
  <si>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</si>
  <si>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</si>
  <si>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</si>
  <si>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</si>
  <si>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</si>
  <si>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</si>
  <si>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</si>
  <si>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</si>
  <si>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</si>
  <si>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</si>
  <si>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</si>
  <si>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</si>
  <si>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</si>
  <si>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</si>
  <si>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</si>
  <si>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</si>
  <si>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</si>
  <si>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</si>
  <si>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</si>
  <si>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</si>
  <si>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</si>
  <si>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</si>
  <si>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</si>
  <si>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</si>
  <si>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</si>
  <si>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</si>
  <si>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</si>
  <si>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</si>
  <si>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</si>
  <si>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</si>
  <si>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</si>
  <si>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</si>
  <si>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</si>
  <si>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</si>
  <si>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</si>
  <si>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</si>
  <si>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</si>
  <si>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</si>
  <si>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</si>
  <si>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</si>
  <si>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</si>
  <si>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</si>
  <si>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</si>
  <si>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</si>
  <si>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</si>
  <si>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</si>
  <si>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</si>
  <si>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</si>
  <si>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</si>
  <si>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</si>
  <si>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</si>
  <si>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</si>
  <si>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</si>
  <si>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</si>
  <si>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</si>
  <si>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</si>
  <si>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</si>
  <si>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</si>
  <si>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</si>
  <si>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</si>
  <si>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</si>
  <si>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</si>
  <si>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</si>
  <si>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</si>
  <si>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</si>
  <si>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</si>
  <si>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</si>
  <si>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</si>
  <si>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</si>
  <si>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</si>
  <si>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</si>
  <si>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</si>
  <si>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</si>
  <si>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</si>
  <si>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</si>
  <si>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</si>
  <si>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</si>
  <si>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</si>
  <si>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</si>
  <si>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</si>
  <si>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</si>
  <si>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</si>
  <si>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</si>
  <si>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</si>
  <si>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</si>
  <si>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</si>
  <si>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</si>
  <si>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</si>
  <si>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</si>
  <si>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</si>
  <si>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</si>
  <si>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</si>
  <si>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</si>
  <si>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</si>
  <si>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</si>
  <si>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</si>
  <si>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</si>
  <si>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</si>
  <si>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</si>
  <si>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</si>
  <si>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</si>
  <si>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</si>
  <si>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</si>
  <si>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</si>
  <si>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</si>
  <si>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</si>
  <si>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</si>
  <si>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</si>
  <si>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</si>
  <si>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</si>
  <si>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</si>
  <si>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</si>
  <si>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</si>
  <si>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</si>
  <si>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</si>
  <si>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</si>
  <si>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</si>
  <si>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</si>
  <si>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</si>
  <si>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</si>
  <si>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</si>
  <si>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</si>
  <si>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</si>
  <si>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</si>
  <si>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</si>
  <si>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</si>
  <si>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</si>
  <si>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</si>
  <si>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</si>
  <si>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</si>
  <si>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</si>
  <si>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</si>
  <si>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</si>
  <si>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</si>
  <si>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</si>
  <si>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</si>
  <si>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</si>
  <si>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</si>
  <si>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</si>
  <si>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</si>
  <si>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</si>
  <si>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</si>
  <si>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</si>
  <si>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</si>
  <si>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</si>
  <si>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</si>
  <si>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</si>
  <si>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</si>
  <si>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</si>
  <si>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</si>
  <si>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</si>
  <si>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</si>
  <si>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</si>
  <si>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</si>
  <si>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</si>
  <si>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</si>
  <si>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</si>
  <si>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</si>
  <si>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</si>
  <si>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</si>
  <si>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</si>
  <si>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</si>
  <si>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</si>
  <si>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</si>
  <si>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</si>
  <si>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</si>
  <si>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</si>
  <si>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</si>
  <si>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</si>
  <si>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</si>
  <si>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</si>
  <si>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</si>
  <si>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</si>
  <si>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</si>
  <si>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</si>
  <si>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</si>
  <si>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</si>
  <si>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</si>
  <si>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</si>
  <si>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</si>
  <si>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</si>
  <si>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</si>
  <si>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</si>
  <si>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</si>
  <si>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</si>
  <si>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</si>
  <si>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</si>
  <si>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</si>
  <si>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</si>
  <si>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</si>
  <si>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</si>
  <si>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</si>
  <si>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</si>
  <si>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</si>
  <si>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</si>
  <si>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</si>
  <si>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</si>
  <si>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</si>
  <si>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</si>
  <si>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</si>
  <si>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</si>
  <si>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</si>
  <si>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</si>
  <si>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</si>
  <si>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</si>
  <si>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</si>
  <si>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</si>
  <si>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</si>
  <si>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</si>
  <si>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</si>
  <si>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</si>
  <si>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</si>
  <si>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</si>
  <si>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</si>
  <si>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</si>
  <si>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</si>
  <si>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</si>
  <si>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</si>
  <si>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</si>
  <si>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</si>
  <si>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</si>
  <si>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</si>
  <si>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</si>
  <si>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</si>
  <si>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</si>
  <si>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</si>
  <si>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</si>
  <si>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</si>
  <si>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</si>
  <si>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</si>
  <si>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</si>
  <si>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</si>
  <si>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</si>
  <si>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</si>
  <si>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</si>
  <si>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</si>
  <si>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</si>
  <si>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</si>
  <si>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</si>
  <si>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</si>
  <si>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</si>
  <si>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</si>
  <si>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</si>
  <si>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</si>
  <si>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</si>
  <si>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</si>
  <si>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</si>
  <si>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</si>
  <si>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</si>
  <si>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</si>
  <si>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</si>
  <si>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</si>
  <si>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</si>
  <si>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</si>
  <si>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</si>
  <si>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</si>
  <si>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</si>
  <si>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</si>
  <si>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</si>
  <si>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</si>
  <si>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</si>
  <si>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</si>
  <si>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</si>
  <si>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</si>
  <si>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</si>
  <si>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</si>
  <si>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</si>
  <si>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</si>
  <si>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</si>
  <si>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</si>
  <si>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</si>
  <si>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</si>
  <si>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</si>
  <si>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</si>
  <si>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</si>
  <si>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</si>
  <si>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</si>
  <si>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</si>
  <si>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</si>
  <si>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</si>
  <si>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</si>
  <si>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</si>
  <si>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</si>
  <si>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</si>
  <si>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</si>
  <si>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</si>
  <si>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</si>
  <si>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</si>
  <si>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</si>
  <si>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</si>
  <si>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</si>
  <si>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</si>
  <si>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</si>
  <si>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</si>
  <si>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</si>
  <si>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</si>
  <si>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</si>
  <si>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</si>
  <si>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</si>
  <si>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</si>
  <si>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</si>
  <si>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</si>
  <si>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</si>
  <si>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</si>
  <si>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</si>
  <si>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</si>
  <si>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</si>
  <si>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</si>
  <si>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</si>
  <si>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</si>
  <si>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</si>
  <si>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</si>
  <si>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</si>
  <si>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</si>
  <si>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</si>
  <si>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</si>
  <si>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</si>
  <si>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</si>
  <si>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</si>
  <si>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</si>
  <si>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</si>
  <si>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</si>
  <si>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</si>
  <si>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</si>
  <si>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</si>
  <si>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</si>
  <si>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</si>
  <si>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</si>
  <si>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</si>
  <si>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</si>
  <si>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</si>
  <si>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</si>
  <si>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</si>
  <si>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</si>
  <si>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</si>
  <si>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</si>
  <si>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</si>
  <si>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</si>
  <si>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</si>
  <si>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</si>
  <si>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</si>
  <si>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</si>
  <si>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</si>
  <si>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</si>
  <si>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</si>
  <si>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</si>
  <si>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</si>
  <si>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</si>
  <si>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</si>
  <si>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</si>
  <si>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</si>
  <si>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</si>
  <si>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</si>
  <si>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</si>
  <si>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</si>
  <si>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</si>
  <si>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</si>
  <si>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</si>
  <si>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</si>
  <si>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</si>
  <si>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</si>
  <si>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</si>
  <si>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</si>
  <si>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</si>
  <si>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</si>
  <si>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</si>
  <si>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</si>
  <si>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</si>
  <si>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</si>
  <si>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</si>
  <si>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</si>
  <si>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</si>
  <si>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</si>
  <si>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</si>
  <si>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</si>
  <si>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</si>
  <si>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</si>
  <si>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</si>
  <si>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</si>
  <si>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</si>
  <si>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</si>
  <si>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</si>
  <si>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</si>
  <si>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</si>
  <si>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</si>
  <si>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</si>
  <si>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</si>
  <si>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</si>
  <si>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</si>
  <si>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</si>
  <si>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</si>
  <si>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</si>
  <si>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</si>
  <si>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</si>
  <si>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</si>
  <si>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</si>
  <si>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</si>
  <si>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</si>
  <si>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</si>
  <si>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</si>
  <si>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</si>
  <si>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</si>
  <si>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</si>
  <si>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</si>
  <si>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</si>
  <si>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</si>
  <si>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</si>
  <si>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</si>
  <si>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</si>
  <si>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</si>
  <si>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</si>
  <si>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</si>
  <si>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</si>
  <si>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</si>
  <si>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</si>
  <si>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</si>
  <si>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</si>
  <si>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</si>
  <si>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</si>
  <si>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</si>
  <si>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</si>
  <si>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</si>
  <si>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</si>
  <si>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</si>
  <si>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</si>
  <si>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</si>
  <si>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</si>
  <si>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</si>
  <si>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</si>
  <si>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</si>
  <si>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</si>
  <si>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</si>
  <si>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</si>
  <si>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</si>
  <si>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</si>
  <si>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</si>
  <si>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</si>
  <si>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</si>
  <si>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</si>
  <si>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</si>
  <si>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</si>
  <si>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</si>
  <si>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</si>
  <si>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</si>
  <si>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</si>
  <si>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</si>
  <si>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</si>
  <si>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</si>
  <si>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</si>
  <si>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</si>
  <si>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</si>
  <si>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</si>
  <si>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</si>
  <si>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</si>
  <si>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</si>
  <si>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</si>
  <si>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</si>
  <si>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</si>
  <si>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</si>
  <si>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</si>
  <si>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</si>
  <si>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</si>
  <si>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</si>
  <si>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</si>
  <si>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</si>
  <si>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</si>
  <si>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</si>
  <si>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</si>
  <si>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</si>
  <si>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</si>
  <si>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</si>
  <si>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</si>
  <si>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</si>
  <si>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</si>
  <si>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</si>
  <si>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</si>
  <si>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</si>
  <si>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</si>
  <si>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</si>
  <si>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</si>
  <si>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</si>
  <si>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</si>
  <si>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</si>
  <si>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</si>
  <si>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</si>
  <si>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</si>
  <si>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</si>
  <si>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</si>
  <si>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</si>
  <si>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</si>
  <si>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</si>
  <si>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</si>
  <si>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</si>
  <si>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</si>
  <si>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</si>
  <si>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</si>
  <si>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</si>
  <si>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</si>
  <si>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</si>
  <si>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</si>
  <si>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</si>
  <si>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</si>
  <si>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</si>
  <si>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</si>
  <si>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</si>
  <si>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</si>
  <si>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</si>
  <si>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</si>
  <si>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</si>
  <si>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</si>
  <si>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</si>
  <si>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</si>
  <si>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</si>
  <si>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</si>
  <si>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</si>
  <si>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</si>
  <si>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</si>
  <si>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</si>
  <si>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</si>
  <si>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</si>
  <si>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</si>
  <si>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</si>
  <si>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</si>
  <si>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</si>
  <si>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</si>
  <si>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</si>
  <si>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</si>
  <si>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</si>
  <si>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</si>
  <si>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</si>
  <si>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</si>
  <si>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</si>
  <si>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</si>
  <si>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</si>
  <si>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</si>
  <si>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</si>
  <si>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</si>
  <si>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</si>
  <si>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</si>
  <si>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</si>
  <si>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</si>
  <si>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</si>
  <si>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</si>
  <si>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</si>
  <si>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</si>
  <si>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</si>
  <si>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</si>
  <si>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</si>
  <si>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</si>
  <si>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</si>
  <si>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</si>
  <si>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</si>
  <si>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</si>
  <si>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</si>
  <si>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</si>
  <si>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</si>
  <si>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</si>
  <si>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</si>
  <si>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</si>
  <si>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</si>
  <si>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</si>
  <si>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</si>
  <si>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</si>
  <si>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</si>
  <si>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</si>
  <si>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</si>
  <si>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</si>
  <si>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</si>
  <si>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</si>
  <si>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</si>
  <si>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</si>
  <si>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</si>
  <si>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</si>
  <si>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</si>
  <si>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</si>
  <si>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</si>
  <si>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</si>
  <si>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</si>
  <si>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</si>
  <si>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</si>
  <si>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</si>
  <si>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</si>
  <si>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</si>
  <si>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</si>
  <si>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</si>
  <si>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</si>
  <si>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</si>
  <si>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</si>
  <si>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</si>
  <si>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</si>
  <si>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</si>
  <si>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</si>
  <si>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</si>
  <si>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</si>
  <si>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</si>
  <si>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</si>
  <si>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</si>
  <si>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</si>
  <si>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</si>
  <si>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</si>
  <si>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</si>
  <si>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</si>
  <si>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</si>
  <si>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</si>
  <si>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</si>
  <si>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</si>
  <si>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</si>
  <si>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</si>
  <si>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</si>
  <si>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</si>
  <si>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</si>
  <si>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</si>
  <si>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</si>
  <si>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</si>
  <si>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</si>
  <si>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</si>
  <si>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</si>
  <si>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</si>
  <si>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</si>
  <si>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</si>
  <si>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</si>
  <si>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</si>
  <si>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</si>
  <si>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</si>
  <si>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</si>
  <si>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</si>
  <si>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</si>
  <si>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</si>
  <si>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</si>
  <si>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</si>
  <si>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</si>
  <si>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</si>
  <si>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</si>
  <si>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</si>
  <si>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</si>
  <si>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</si>
  <si>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</si>
  <si>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</si>
  <si>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</si>
  <si>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</si>
  <si>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</si>
  <si>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</si>
  <si>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</si>
  <si>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</si>
  <si>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</si>
  <si>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</si>
  <si>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</si>
  <si>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</si>
  <si>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</si>
  <si>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</si>
  <si>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</si>
  <si>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</si>
  <si>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</si>
  <si>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</si>
  <si>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</si>
  <si>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</si>
  <si>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</si>
  <si>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</si>
  <si>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</si>
  <si>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</si>
  <si>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</si>
  <si>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</si>
  <si>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</si>
  <si>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</si>
  <si>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</si>
  <si>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</si>
  <si>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</si>
  <si>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</si>
  <si>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</si>
  <si>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</si>
  <si>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</si>
  <si>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</si>
  <si>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</si>
  <si>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</si>
  <si>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</si>
  <si>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</si>
  <si>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</si>
  <si>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</si>
  <si>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</si>
  <si>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</si>
  <si>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</si>
  <si>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</si>
  <si>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</si>
  <si>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</si>
  <si>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</si>
  <si>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</si>
  <si>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</si>
  <si>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</si>
  <si>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</si>
  <si>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</si>
  <si>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</si>
  <si>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</si>
  <si>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</si>
  <si>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</si>
  <si>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</si>
  <si>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</si>
  <si>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</si>
  <si>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</si>
  <si>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</si>
  <si>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</si>
  <si>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</si>
  <si>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</si>
  <si>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</si>
  <si>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</si>
  <si>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</si>
  <si>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</si>
  <si>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</si>
  <si>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</si>
  <si>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</si>
  <si>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</si>
  <si>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</si>
  <si>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</si>
  <si>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</si>
  <si>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</si>
  <si>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</si>
  <si>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</si>
  <si>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</si>
  <si>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</si>
  <si>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</si>
  <si>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</si>
  <si>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</si>
  <si>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</si>
  <si>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</si>
  <si>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</si>
  <si>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</si>
  <si>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</si>
  <si>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</si>
  <si>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</si>
  <si>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</si>
  <si>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</si>
  <si>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</si>
  <si>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</si>
  <si>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</si>
  <si>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</si>
  <si>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</si>
  <si>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</si>
  <si>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</si>
  <si>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</si>
  <si>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</si>
  <si>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</si>
  <si>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</si>
  <si>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</si>
  <si>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</si>
  <si>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</si>
  <si>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</si>
  <si>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</si>
  <si>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</si>
  <si>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</si>
  <si>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</si>
  <si>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</si>
  <si>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</si>
  <si>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</si>
  <si>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</si>
  <si>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</si>
  <si>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</si>
  <si>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</si>
  <si>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</si>
  <si>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</si>
  <si>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</si>
  <si>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</si>
  <si>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</si>
  <si>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</si>
  <si>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</si>
  <si>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</si>
  <si>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</si>
  <si>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</si>
  <si>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</si>
  <si>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</si>
  <si>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</si>
  <si>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</si>
  <si>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</si>
  <si>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</si>
  <si>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</si>
  <si>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</si>
  <si>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</si>
  <si>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</si>
  <si>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</si>
  <si>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</si>
  <si>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</si>
  <si>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</si>
  <si>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</si>
  <si>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</si>
  <si>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</si>
  <si>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</si>
  <si>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</si>
  <si>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</si>
  <si>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</si>
  <si>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</si>
  <si>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</si>
  <si>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</si>
  <si>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</si>
  <si>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</si>
  <si>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</si>
  <si>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</si>
  <si>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</si>
  <si>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</si>
  <si>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</si>
  <si>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</si>
  <si>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</si>
  <si>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</si>
  <si>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</si>
  <si>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</si>
  <si>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</si>
  <si>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</si>
  <si>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</si>
  <si>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</si>
  <si>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</si>
  <si>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</si>
  <si>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</si>
  <si>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</si>
  <si>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</si>
  <si>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</si>
  <si>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</si>
  <si>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</si>
  <si>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</si>
  <si>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</si>
  <si>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</si>
  <si>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</si>
  <si>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</si>
  <si>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</si>
  <si>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</si>
  <si>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</si>
  <si>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</si>
  <si>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</si>
  <si>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</si>
  <si>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</si>
  <si>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</si>
  <si>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</si>
  <si>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</si>
  <si>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</si>
  <si>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</si>
  <si>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</si>
  <si>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</si>
  <si>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</si>
  <si>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</si>
  <si>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</si>
  <si>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</si>
  <si>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</si>
  <si>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</si>
  <si>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</si>
  <si>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</si>
  <si>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</si>
  <si>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</si>
  <si>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</si>
  <si>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</si>
  <si>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</si>
  <si>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</si>
  <si>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</si>
  <si>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</si>
  <si>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</si>
  <si>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</si>
  <si>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</si>
  <si>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</si>
  <si>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</si>
  <si>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</si>
  <si>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</si>
  <si>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</si>
  <si>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</si>
  <si>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</si>
  <si>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</si>
  <si>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</si>
  <si>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</si>
  <si>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</si>
  <si>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</si>
  <si>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</si>
  <si>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</si>
  <si>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</si>
  <si>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</si>
  <si>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</si>
  <si>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</si>
  <si>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</si>
  <si>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</si>
  <si>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</si>
  <si>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</si>
  <si>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</si>
  <si>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</si>
  <si>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</si>
  <si>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</si>
  <si>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</si>
  <si>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</si>
  <si>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</si>
  <si>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</si>
  <si>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</si>
  <si>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</si>
  <si>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</si>
  <si>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</si>
  <si>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</si>
  <si>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</si>
  <si>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</si>
  <si>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</si>
  <si>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</si>
  <si>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</si>
  <si>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</si>
  <si>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</si>
  <si>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</si>
  <si>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</si>
  <si>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</si>
  <si>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</si>
  <si>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</si>
  <si>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</si>
  <si>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</si>
  <si>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</si>
  <si>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</si>
  <si>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</si>
  <si>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</si>
  <si>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</si>
  <si>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</si>
  <si>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</si>
  <si>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</si>
  <si>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</si>
  <si>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</si>
  <si>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</si>
  <si>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</si>
  <si>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</si>
  <si>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</si>
  <si>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</si>
  <si>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</si>
  <si>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</si>
  <si>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</si>
  <si>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</si>
  <si>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</si>
  <si>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</si>
  <si>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</si>
  <si>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</si>
  <si>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</si>
  <si>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</si>
  <si>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</si>
  <si>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</si>
  <si>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</si>
  <si>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</si>
  <si>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</si>
  <si>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</si>
  <si>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</si>
  <si>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</si>
  <si>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</si>
  <si>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</si>
  <si>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</si>
  <si>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</si>
  <si>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</si>
  <si>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</si>
  <si>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</si>
  <si>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</si>
  <si>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</si>
  <si>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</si>
  <si>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</si>
  <si>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</si>
  <si>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</si>
  <si>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</si>
  <si>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</si>
  <si>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</si>
  <si>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</si>
  <si>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</si>
  <si>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</si>
  <si>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</si>
  <si>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</si>
  <si>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</si>
  <si>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</si>
  <si>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</si>
  <si>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</si>
  <si>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</si>
  <si>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</si>
  <si>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</si>
  <si>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</si>
  <si>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</si>
  <si>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</si>
  <si>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</si>
  <si>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</si>
  <si>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</si>
  <si>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</si>
  <si>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</si>
  <si>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</si>
  <si>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</si>
  <si>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</si>
  <si>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</si>
  <si>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</si>
  <si>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</si>
  <si>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</si>
  <si>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</si>
  <si>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</si>
  <si>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</si>
  <si>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</si>
  <si>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</si>
  <si>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</si>
  <si>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</si>
  <si>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</si>
  <si>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</si>
  <si>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</si>
  <si>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</si>
  <si>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</si>
  <si>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</si>
  <si>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</si>
  <si>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</si>
  <si>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</si>
  <si>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</si>
  <si>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</si>
  <si>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</si>
  <si>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</si>
  <si>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</si>
  <si>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</si>
  <si>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</si>
  <si>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</si>
  <si>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</si>
  <si>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</si>
  <si>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</si>
  <si>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</si>
  <si>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</si>
  <si>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</si>
  <si>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</si>
  <si>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</si>
  <si>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</si>
  <si>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</si>
  <si>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</si>
  <si>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</si>
  <si>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</si>
  <si>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</si>
  <si>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</si>
  <si>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</si>
  <si>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</si>
  <si>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</si>
  <si>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</si>
  <si>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</si>
  <si>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</si>
  <si>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</si>
  <si>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</si>
  <si>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</si>
  <si>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</si>
  <si>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</si>
  <si>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</si>
  <si>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</si>
  <si>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</si>
  <si>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</si>
  <si>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</si>
  <si>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</si>
  <si>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</si>
  <si>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</si>
  <si>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</si>
  <si>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</si>
  <si>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</si>
  <si>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</si>
  <si>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</si>
  <si>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</si>
  <si>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</si>
  <si>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</si>
  <si>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</si>
  <si>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</si>
  <si>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</si>
  <si>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</si>
  <si>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</si>
  <si>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</si>
  <si>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</si>
  <si>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</si>
  <si>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</si>
  <si>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</si>
  <si>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</si>
  <si>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</si>
  <si>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</si>
  <si>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</si>
  <si>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</si>
  <si>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</si>
  <si>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</si>
  <si>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</si>
  <si>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</si>
  <si>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</si>
  <si>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</si>
  <si>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</si>
  <si>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</si>
  <si>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</si>
  <si>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</si>
  <si>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</si>
  <si>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</si>
  <si>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</si>
  <si>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</si>
  <si>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</si>
  <si>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</si>
  <si>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</si>
  <si>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</si>
  <si>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</si>
  <si>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</si>
  <si>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</si>
  <si>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</si>
  <si>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</si>
  <si>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</si>
  <si>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</si>
  <si>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</si>
  <si>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</si>
  <si>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</si>
  <si>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</si>
  <si>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</si>
  <si>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</si>
  <si>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</si>
  <si>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</si>
  <si>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</si>
  <si>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</si>
  <si>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</si>
  <si>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</si>
  <si>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</si>
  <si>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</si>
  <si>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</si>
  <si>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</si>
  <si>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</si>
  <si>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</si>
  <si>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</si>
  <si>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</si>
  <si>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</si>
  <si>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</si>
  <si>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</si>
  <si>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</si>
  <si>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</si>
  <si>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</si>
  <si>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</si>
  <si>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</si>
  <si>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</si>
  <si>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</si>
  <si>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</si>
  <si>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</si>
  <si>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</si>
  <si>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</si>
  <si>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</si>
  <si>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</si>
  <si>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</si>
  <si>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</si>
  <si>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</si>
  <si>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</si>
  <si>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</si>
  <si>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</si>
  <si>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</si>
  <si>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</si>
  <si>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</si>
  <si>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</si>
  <si>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</si>
  <si>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</si>
  <si>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</si>
  <si>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</si>
  <si>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</si>
  <si>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</si>
  <si>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</si>
  <si>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</si>
  <si>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</si>
  <si>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</si>
  <si>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</si>
  <si>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</si>
  <si>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</si>
  <si>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</si>
  <si>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</si>
  <si>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</si>
  <si>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</si>
  <si>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</si>
  <si>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</si>
  <si>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</si>
  <si>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</si>
  <si>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</si>
  <si>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</si>
  <si>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</si>
  <si>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</si>
  <si>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</si>
  <si>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</si>
  <si>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</si>
  <si>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</si>
  <si>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</si>
  <si>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</si>
  <si>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</si>
  <si>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</si>
  <si>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</si>
  <si>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</si>
  <si>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</si>
  <si>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</si>
  <si>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</si>
  <si>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</si>
  <si>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</si>
  <si>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</si>
  <si>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</si>
  <si>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</si>
  <si>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</si>
  <si>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</si>
  <si>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</si>
  <si>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</si>
  <si>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</si>
  <si>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</si>
  <si>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</si>
  <si>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</si>
  <si>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</si>
  <si>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</si>
  <si>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</si>
  <si>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</si>
  <si>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</si>
  <si>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</si>
  <si>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</si>
  <si>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</si>
  <si>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</si>
  <si>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</si>
  <si>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</si>
  <si>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</si>
  <si>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</si>
  <si>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</si>
  <si>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</si>
  <si>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</si>
  <si>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</si>
  <si>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</si>
  <si>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</si>
  <si>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</si>
  <si>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</si>
  <si>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</si>
  <si>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</si>
  <si>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</si>
  <si>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</si>
  <si>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</si>
  <si>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</si>
  <si>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</si>
  <si>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</si>
  <si>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</si>
  <si>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</si>
  <si>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</si>
  <si>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</si>
  <si>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</si>
  <si>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</si>
  <si>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</si>
  <si>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</si>
  <si>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</si>
  <si>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</si>
  <si>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</si>
  <si>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</si>
  <si>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</si>
  <si>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</si>
  <si>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</si>
  <si>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</si>
  <si>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</si>
  <si>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</si>
  <si>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</si>
  <si>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</si>
  <si>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</si>
  <si>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</si>
  <si>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</si>
  <si>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</si>
  <si>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</si>
  <si>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</si>
  <si>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</si>
  <si>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</si>
  <si>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</si>
  <si>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</si>
  <si>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</si>
  <si>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</si>
  <si>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</si>
  <si>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</si>
  <si>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</si>
  <si>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</si>
  <si>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</si>
  <si>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</si>
  <si>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</si>
  <si>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</si>
  <si>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</si>
  <si>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</si>
  <si>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</si>
  <si>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</si>
  <si>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</si>
  <si>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</si>
  <si>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</si>
  <si>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</si>
  <si>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</si>
  <si>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</si>
  <si>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</si>
  <si>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</si>
  <si>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</si>
  <si>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</si>
  <si>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</si>
  <si>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</si>
  <si>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</si>
  <si>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</si>
  <si>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</si>
  <si>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</si>
  <si>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</si>
  <si>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</si>
  <si>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</si>
  <si>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</si>
  <si>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</si>
  <si>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</si>
  <si>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</si>
  <si>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</si>
  <si>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</si>
  <si>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</si>
  <si>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</si>
  <si>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</si>
  <si>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</si>
  <si>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</si>
  <si>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</si>
  <si>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</si>
  <si>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</si>
  <si>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</si>
  <si>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</si>
  <si>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</si>
  <si>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</si>
  <si>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</si>
  <si>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</si>
  <si>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</si>
  <si>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</si>
  <si>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</si>
  <si>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</si>
  <si>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</si>
  <si>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</si>
  <si>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</si>
  <si>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</si>
  <si>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</si>
  <si>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</si>
  <si>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</si>
  <si>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</si>
  <si>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</si>
  <si>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</si>
  <si>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</si>
  <si>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</si>
  <si>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</si>
  <si>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</si>
  <si>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</si>
  <si>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</si>
  <si>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</si>
  <si>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</si>
  <si>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</si>
  <si>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</si>
  <si>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</si>
  <si>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</si>
  <si>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</si>
  <si>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</si>
  <si>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</si>
  <si>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</si>
  <si>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</si>
  <si>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</si>
  <si>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</si>
  <si>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</si>
  <si>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</si>
  <si>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</si>
  <si>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</si>
  <si>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</si>
  <si>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</si>
  <si>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</si>
  <si>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</si>
  <si>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</si>
  <si>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</si>
  <si>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</si>
  <si>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</si>
  <si>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</si>
  <si>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</si>
  <si>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</si>
  <si>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</si>
  <si>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</si>
  <si>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</si>
  <si>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</si>
  <si>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</si>
  <si>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</si>
  <si>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</si>
  <si>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</si>
  <si>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</si>
  <si>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</si>
  <si>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</si>
  <si>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</si>
  <si>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</si>
  <si>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</si>
  <si>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</si>
  <si>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</si>
  <si>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</si>
  <si>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</si>
  <si>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</si>
  <si>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</si>
  <si>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</si>
  <si>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</si>
  <si>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</si>
  <si>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</si>
  <si>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</si>
  <si>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</si>
  <si>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</si>
  <si>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</si>
  <si>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</si>
  <si>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</si>
  <si>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</si>
  <si>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</si>
  <si>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</si>
  <si>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</si>
  <si>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</si>
  <si>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</si>
  <si>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</si>
  <si>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</si>
  <si>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</si>
  <si>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</si>
  <si>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</si>
  <si>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</si>
  <si>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</si>
  <si>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</si>
  <si>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</si>
  <si>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</si>
  <si>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</si>
  <si>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</si>
  <si>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</si>
  <si>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</si>
  <si>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</si>
  <si>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</si>
  <si>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</si>
  <si>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</si>
  <si>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</si>
  <si>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</si>
  <si>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</si>
  <si>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</si>
  <si>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</si>
  <si>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</si>
  <si>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</si>
  <si>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</si>
  <si>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</si>
  <si>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</si>
  <si>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</si>
  <si>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</si>
  <si>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</si>
  <si>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</si>
  <si>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</si>
  <si>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</si>
  <si>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</si>
  <si>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</si>
  <si>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</si>
  <si>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</si>
  <si>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</si>
  <si>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</si>
  <si>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</si>
  <si>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</si>
  <si>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</si>
  <si>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</si>
  <si>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</si>
  <si>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</si>
  <si>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</si>
  <si>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</si>
  <si>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</si>
  <si>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</si>
  <si>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</si>
  <si>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</si>
  <si>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</si>
  <si>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</si>
  <si>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</si>
  <si>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</si>
  <si>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</si>
  <si>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</si>
  <si>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</si>
  <si>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</si>
  <si>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</si>
  <si>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</si>
  <si>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</si>
  <si>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</si>
  <si>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</si>
  <si>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</si>
  <si>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</si>
  <si>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</si>
  <si>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</si>
  <si>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</si>
  <si>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</si>
  <si>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</si>
  <si>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</si>
  <si>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</si>
  <si>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</si>
  <si>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</si>
  <si>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</si>
  <si>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</si>
  <si>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</si>
  <si>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</si>
  <si>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</si>
  <si>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</si>
  <si>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</si>
  <si>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</si>
  <si>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</si>
  <si>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</si>
  <si>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</si>
  <si>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</si>
  <si>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</si>
  <si>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</si>
  <si>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</si>
  <si>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</si>
  <si>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</si>
  <si>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</si>
  <si>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</si>
  <si>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</si>
  <si>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</si>
  <si>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</si>
  <si>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</si>
  <si>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</si>
  <si>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</si>
  <si>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</si>
  <si>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</si>
  <si>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</si>
  <si>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</si>
  <si>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</si>
  <si>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</si>
  <si>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</si>
  <si>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</si>
  <si>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</si>
  <si>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</si>
  <si>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</si>
  <si>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</si>
  <si>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</si>
  <si>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</si>
  <si>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</si>
  <si>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</si>
  <si>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</si>
  <si>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</si>
  <si>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</si>
  <si>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</si>
  <si>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</si>
  <si>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</si>
  <si>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</si>
  <si>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</si>
  <si>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</si>
  <si>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</si>
  <si>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</si>
  <si>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</si>
  <si>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</si>
  <si>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</si>
  <si>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</si>
  <si>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</si>
  <si>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</si>
  <si>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</si>
  <si>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</si>
  <si>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</si>
  <si>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</si>
  <si>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</si>
  <si>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</si>
  <si>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</si>
  <si>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</si>
  <si>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</si>
  <si>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</si>
  <si>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</si>
  <si>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</si>
  <si>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</si>
  <si>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</si>
  <si>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</si>
  <si>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</si>
  <si>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</si>
  <si>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</si>
  <si>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</si>
  <si>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</si>
  <si>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</si>
  <si>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</si>
  <si>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</si>
  <si>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</si>
  <si>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</si>
  <si>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</si>
  <si>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</si>
  <si>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</si>
  <si>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</si>
  <si>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</si>
  <si>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</si>
  <si>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</si>
  <si>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</si>
  <si>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</si>
  <si>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</si>
  <si>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</si>
  <si>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</si>
  <si>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</si>
  <si>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</si>
  <si>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</si>
  <si>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</si>
  <si>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</si>
  <si>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</si>
  <si>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</si>
  <si>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</si>
  <si>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</si>
  <si>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</si>
  <si>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</si>
  <si>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</si>
  <si>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</si>
  <si>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</si>
  <si>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</si>
  <si>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</si>
  <si>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</si>
  <si>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</si>
  <si>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</si>
  <si>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</si>
  <si>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</si>
  <si>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</si>
  <si>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</si>
  <si>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</si>
  <si>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</si>
  <si>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</si>
  <si>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</si>
  <si>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</si>
  <si>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</si>
  <si>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</si>
  <si>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</si>
  <si>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</si>
  <si>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</si>
  <si>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</si>
  <si>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</si>
  <si>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</si>
  <si>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</si>
  <si>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</si>
  <si>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</si>
  <si>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</si>
  <si>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</si>
  <si>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</si>
  <si>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</si>
  <si>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</si>
  <si>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</si>
  <si>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</si>
  <si>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</si>
  <si>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</si>
  <si>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</si>
  <si>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</si>
  <si>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</si>
  <si>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</si>
  <si>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</si>
  <si>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</si>
  <si>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</si>
  <si>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</si>
  <si>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</si>
  <si>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</si>
  <si>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</si>
  <si>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</si>
  <si>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</si>
  <si>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</si>
  <si>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</si>
  <si>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</si>
  <si>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</si>
  <si>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</si>
  <si>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</si>
  <si>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</si>
  <si>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</si>
  <si>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</si>
  <si>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</si>
  <si>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</si>
  <si>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</si>
  <si>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</si>
  <si>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</si>
  <si>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</si>
  <si>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</si>
  <si>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</si>
  <si>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</si>
  <si>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</si>
  <si>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</si>
  <si>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</si>
  <si>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</si>
  <si>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</si>
  <si>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</si>
  <si>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</si>
  <si>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</si>
  <si>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</si>
  <si>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</si>
  <si>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</si>
  <si>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</si>
  <si>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</si>
  <si>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</si>
  <si>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</si>
  <si>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</si>
  <si>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</si>
  <si>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</si>
  <si>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</si>
  <si>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</si>
  <si>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</si>
  <si>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</si>
  <si>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</si>
  <si>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</si>
  <si>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</si>
  <si>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</si>
  <si>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</si>
  <si>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</si>
  <si>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</si>
  <si>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</si>
  <si>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</si>
  <si>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</si>
  <si>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</si>
  <si>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</si>
  <si>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</si>
  <si>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</si>
  <si>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</si>
  <si>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</si>
  <si>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</si>
  <si>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</si>
  <si>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</si>
  <si>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</si>
  <si>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</si>
  <si>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</si>
  <si>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</si>
  <si>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</si>
  <si>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</si>
  <si>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</si>
  <si>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</si>
  <si>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</si>
  <si>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</si>
  <si>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</si>
  <si>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</si>
  <si>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</si>
  <si>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</si>
  <si>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</si>
  <si>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</si>
  <si>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</si>
  <si>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</si>
  <si>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</si>
  <si>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</si>
  <si>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</si>
  <si>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</si>
  <si>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</si>
  <si>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</si>
  <si>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</si>
  <si>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</si>
  <si>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</si>
  <si>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</si>
  <si>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</si>
  <si>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</si>
  <si>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</si>
  <si>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</si>
  <si>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</si>
  <si>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</si>
  <si>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</si>
  <si>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</si>
  <si>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</si>
  <si>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</si>
  <si>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</si>
  <si>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</si>
  <si>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</si>
  <si>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</si>
  <si>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</si>
  <si>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</si>
  <si>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</si>
  <si>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</si>
  <si>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</si>
  <si>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</si>
  <si>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</si>
  <si>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</si>
  <si>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</si>
  <si>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</si>
  <si>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</si>
  <si>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</si>
  <si>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</si>
  <si>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</si>
  <si>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</si>
  <si>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</si>
  <si>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</si>
  <si>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</si>
  <si>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</si>
  <si>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</si>
  <si>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</si>
  <si>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</si>
  <si>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</si>
  <si>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</si>
  <si>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</si>
  <si>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</si>
  <si>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</si>
  <si>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</si>
  <si>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</si>
  <si>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</si>
  <si>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</si>
  <si>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</si>
  <si>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</si>
  <si>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</si>
  <si>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</si>
  <si>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</si>
  <si>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</si>
  <si>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</si>
  <si>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</si>
  <si>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</si>
  <si>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</si>
  <si>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</si>
  <si>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</si>
  <si>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</si>
  <si>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</si>
  <si>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</si>
  <si>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</si>
  <si>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</si>
  <si>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</si>
  <si>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</si>
  <si>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</si>
  <si>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</si>
  <si>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</si>
  <si>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</si>
  <si>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</si>
  <si>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</si>
  <si>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</si>
  <si>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</si>
  <si>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</si>
  <si>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</si>
  <si>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</si>
  <si>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</si>
  <si>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</si>
  <si>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</si>
  <si>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</si>
  <si>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</si>
  <si>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</si>
  <si>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</si>
  <si>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</si>
  <si>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</si>
  <si>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</si>
  <si>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</si>
  <si>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</si>
  <si>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</si>
  <si>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</si>
  <si>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</si>
  <si>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</si>
  <si>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</si>
  <si>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</si>
  <si>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</si>
  <si>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</si>
  <si>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</si>
  <si>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</si>
  <si>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</si>
  <si>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</si>
  <si>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</si>
  <si>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</si>
  <si>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</si>
  <si>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</si>
  <si>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</si>
  <si>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</si>
  <si>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</si>
  <si>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</si>
  <si>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</si>
  <si>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</si>
  <si>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</si>
  <si>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</si>
  <si>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</si>
  <si>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</si>
  <si>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</si>
  <si>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</si>
  <si>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</si>
  <si>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</si>
  <si>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</si>
  <si>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</si>
  <si>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</si>
  <si>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</si>
  <si>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</si>
  <si>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</si>
  <si>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</si>
  <si>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</si>
  <si>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</si>
  <si>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</si>
  <si>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</si>
  <si>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</si>
  <si>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</si>
  <si>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</si>
  <si>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</si>
  <si>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</si>
  <si>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</si>
  <si>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</si>
  <si>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</si>
  <si>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</si>
  <si>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</si>
  <si>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</si>
  <si>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</si>
  <si>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</si>
  <si>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</si>
  <si>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</si>
  <si>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</si>
  <si>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</si>
  <si>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</si>
  <si>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</si>
  <si>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</si>
  <si>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</si>
  <si>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</si>
  <si>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</si>
  <si>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</si>
  <si>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</si>
  <si>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</si>
  <si>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</si>
  <si>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</si>
  <si>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</si>
  <si>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</si>
  <si>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</si>
  <si>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</si>
  <si>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</si>
  <si>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</si>
  <si>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</si>
  <si>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</si>
  <si>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</si>
  <si>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</si>
  <si>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</si>
  <si>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</si>
  <si>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</si>
  <si>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</si>
  <si>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</si>
  <si>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</si>
  <si>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</si>
  <si>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</si>
  <si>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</si>
  <si>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</si>
  <si>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</si>
  <si>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</si>
  <si>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</si>
  <si>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</si>
  <si>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</si>
  <si>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</si>
  <si>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</si>
  <si>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</si>
  <si>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</si>
  <si>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</si>
  <si>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</si>
  <si>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</si>
  <si>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</si>
  <si>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</si>
  <si>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</si>
  <si>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</si>
  <si>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</si>
  <si>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</si>
  <si>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</si>
  <si>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</si>
  <si>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</si>
  <si>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</si>
  <si>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</si>
  <si>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</si>
  <si>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</si>
  <si>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</si>
  <si>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</si>
  <si>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</si>
  <si>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</si>
  <si>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</si>
  <si>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</si>
  <si>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</si>
  <si>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</si>
  <si>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</si>
  <si>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</si>
  <si>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</si>
  <si>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</si>
  <si>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</si>
  <si>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</si>
  <si>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</si>
  <si>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</si>
  <si>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</si>
  <si>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</si>
  <si>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</si>
  <si>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</si>
  <si>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</si>
  <si>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</si>
  <si>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</si>
  <si>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</si>
  <si>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</si>
  <si>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</si>
  <si>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</si>
  <si>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</si>
  <si>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</si>
  <si>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</si>
  <si>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</si>
  <si>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</si>
  <si>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</si>
  <si>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</si>
  <si>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</si>
  <si>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</si>
  <si>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</si>
  <si>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</si>
  <si>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</si>
  <si>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</si>
  <si>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</si>
  <si>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</si>
  <si>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</si>
  <si>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</si>
  <si>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</si>
  <si>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</si>
  <si>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</si>
  <si>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</si>
  <si>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</si>
  <si>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</si>
  <si>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</si>
  <si>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</si>
  <si>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</si>
  <si>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</si>
  <si>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</si>
  <si>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</si>
  <si>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</si>
  <si>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</si>
  <si>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</si>
  <si>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</si>
  <si>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</si>
  <si>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</si>
  <si>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</si>
  <si>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</si>
  <si>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</si>
  <si>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</si>
  <si>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</si>
  <si>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</si>
  <si>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</si>
  <si>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</si>
  <si>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</si>
  <si>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</si>
  <si>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</si>
  <si>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</si>
  <si>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</si>
  <si>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</si>
  <si>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</si>
  <si>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</si>
  <si>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</si>
  <si>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</si>
  <si>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</si>
  <si>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</si>
  <si>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</si>
  <si>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</si>
  <si>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</si>
  <si>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</si>
  <si>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</si>
  <si>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</si>
  <si>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</si>
  <si>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</si>
  <si>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</si>
  <si>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</si>
  <si>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</si>
  <si>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</si>
  <si>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</si>
  <si>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</si>
  <si>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</si>
  <si>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</si>
  <si>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</si>
  <si>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</si>
  <si>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</si>
  <si>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</si>
  <si>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</si>
  <si>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</si>
  <si>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</si>
  <si>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</si>
  <si>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</si>
  <si>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</si>
  <si>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</si>
  <si>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</si>
  <si>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</si>
  <si>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</si>
  <si>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</si>
  <si>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</si>
  <si>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</si>
  <si>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</si>
  <si>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</si>
  <si>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</si>
  <si>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</si>
  <si>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</si>
  <si>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</si>
  <si>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</si>
  <si>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</si>
  <si>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</si>
  <si>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</si>
  <si>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</si>
  <si>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</si>
  <si>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</si>
  <si>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</si>
  <si>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</si>
  <si>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</si>
  <si>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</si>
  <si>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</si>
  <si>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</si>
  <si>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</si>
  <si>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</si>
  <si>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</si>
  <si>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</si>
  <si>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</si>
  <si>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</si>
  <si>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</si>
  <si>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</si>
  <si>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</si>
  <si>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</si>
  <si>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</si>
  <si>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</si>
  <si>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</si>
  <si>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</si>
  <si>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</si>
  <si>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</si>
  <si>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</si>
  <si>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</si>
  <si>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</si>
  <si>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</si>
  <si>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</si>
  <si>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</si>
  <si>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</si>
  <si>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</si>
  <si>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</si>
  <si>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</si>
  <si>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</si>
  <si>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</si>
  <si>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</si>
  <si>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</si>
  <si>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</si>
  <si>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</si>
  <si>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</si>
  <si>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</si>
  <si>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</si>
  <si>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</si>
  <si>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</si>
  <si>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</si>
  <si>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</si>
  <si>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</si>
  <si>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</si>
  <si>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</si>
  <si>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</si>
  <si>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</si>
  <si>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</si>
  <si>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</si>
  <si>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</si>
  <si>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</si>
  <si>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</si>
  <si>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</si>
  <si>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</si>
  <si>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</si>
  <si>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</si>
  <si>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</si>
  <si>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</si>
  <si>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</si>
  <si>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</si>
  <si>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</si>
  <si>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</si>
  <si>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</si>
  <si>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</si>
  <si>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</si>
  <si>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</si>
  <si>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</si>
  <si>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</si>
  <si>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</si>
  <si>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</si>
  <si>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</si>
  <si>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</si>
  <si>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</si>
  <si>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</si>
  <si>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</si>
  <si>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</si>
  <si>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</si>
  <si>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</si>
  <si>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</si>
  <si>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</si>
  <si>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</si>
  <si>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</si>
  <si>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</si>
  <si>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</si>
  <si>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</si>
  <si>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</si>
  <si>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</si>
  <si>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</si>
  <si>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</si>
  <si>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</si>
  <si>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</si>
  <si>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</si>
  <si>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</si>
  <si>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</si>
  <si>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</si>
  <si>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</si>
  <si>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</si>
  <si>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</si>
  <si>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</si>
  <si>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</si>
  <si>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</si>
  <si>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</si>
  <si>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</si>
  <si>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</si>
  <si>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</si>
  <si>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</si>
  <si>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</si>
  <si>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</si>
  <si>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</si>
  <si>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</si>
  <si>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</si>
  <si>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</si>
  <si>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</si>
  <si>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</si>
  <si>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</si>
  <si>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</si>
  <si>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</si>
  <si>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</si>
  <si>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</si>
  <si>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</si>
  <si>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</si>
  <si>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</si>
  <si>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</si>
  <si>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</si>
  <si>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</si>
  <si>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</si>
  <si>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</si>
  <si>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</si>
  <si>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</si>
  <si>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</si>
  <si>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</si>
  <si>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</si>
  <si>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</si>
  <si>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</si>
  <si>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</si>
  <si>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</si>
  <si>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</si>
  <si>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</si>
  <si>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</si>
  <si>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</si>
  <si>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</si>
  <si>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</si>
  <si>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</si>
  <si>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</si>
  <si>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</si>
  <si>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</si>
  <si>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</si>
  <si>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</si>
  <si>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</si>
  <si>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</si>
  <si>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</si>
  <si>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</si>
  <si>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</si>
  <si>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</si>
  <si>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</si>
  <si>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</si>
  <si>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</si>
  <si>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</si>
  <si>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</si>
  <si>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</si>
  <si>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</si>
  <si>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</si>
  <si>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</si>
  <si>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</si>
  <si>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</si>
  <si>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</si>
  <si>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</si>
  <si>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</si>
  <si>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</si>
  <si>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</si>
  <si>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</si>
  <si>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</si>
  <si>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</si>
  <si>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</si>
  <si>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</si>
  <si>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</si>
  <si>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</si>
  <si>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</si>
  <si>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</si>
  <si>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</si>
  <si>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</si>
  <si>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</si>
  <si>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</si>
  <si>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</si>
  <si>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</si>
  <si>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</si>
  <si>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</si>
  <si>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</si>
  <si>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</si>
  <si>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</si>
  <si>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</si>
  <si>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</si>
  <si>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</si>
  <si>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</si>
  <si>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</si>
  <si>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</si>
  <si>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</si>
  <si>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</si>
  <si>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</si>
  <si>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</si>
  <si>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</si>
  <si>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</si>
  <si>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</si>
  <si>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</si>
  <si>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</si>
  <si>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</si>
  <si>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</si>
  <si>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</si>
  <si>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</si>
  <si>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</si>
  <si>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</si>
  <si>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</si>
  <si>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</si>
  <si>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</si>
  <si>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</si>
  <si>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</si>
  <si>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</si>
  <si>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</si>
  <si>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</si>
  <si>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</si>
  <si>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</si>
  <si>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</si>
  <si>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</si>
  <si>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</si>
  <si>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</si>
  <si>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</si>
  <si>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</si>
  <si>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</si>
  <si>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</si>
  <si>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</si>
  <si>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</si>
  <si>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</si>
  <si>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</si>
  <si>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</si>
  <si>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</si>
  <si>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</si>
  <si>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</si>
  <si>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</si>
  <si>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</si>
  <si>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</si>
  <si>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</si>
  <si>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</si>
  <si>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</si>
  <si>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</si>
  <si>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</si>
  <si>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</si>
  <si>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</si>
  <si>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</si>
  <si>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</si>
  <si>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</si>
  <si>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</si>
  <si>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</si>
  <si>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</si>
  <si>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</si>
  <si>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</si>
  <si>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</si>
  <si>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</si>
  <si>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</si>
  <si>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</si>
  <si>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</si>
  <si>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</si>
  <si>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</si>
  <si>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</si>
  <si>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</si>
  <si>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</si>
  <si>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</si>
  <si>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</si>
  <si>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</si>
  <si>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</si>
  <si>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</si>
  <si>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</si>
  <si>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</si>
  <si>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</si>
  <si>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</si>
  <si>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</si>
  <si>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</si>
  <si>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</si>
  <si>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</si>
  <si>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</si>
  <si>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</si>
  <si>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</si>
  <si>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</si>
  <si>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</si>
  <si>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</si>
  <si>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</si>
  <si>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</si>
  <si>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</si>
  <si>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</si>
  <si>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</si>
  <si>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</si>
  <si>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</si>
  <si>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</si>
  <si>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</si>
  <si>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</si>
  <si>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</si>
  <si>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</si>
  <si>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</si>
  <si>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</si>
  <si>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</si>
  <si>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</si>
  <si>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</si>
  <si>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</si>
  <si>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</si>
  <si>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</si>
  <si>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</si>
  <si>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</si>
  <si>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</si>
  <si>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</si>
  <si>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</si>
  <si>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</si>
  <si>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</si>
  <si>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</si>
  <si>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</si>
  <si>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</si>
  <si>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</si>
  <si>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</si>
  <si>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</si>
  <si>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</si>
  <si>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</si>
  <si>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</si>
  <si>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</si>
  <si>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</si>
  <si>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</si>
  <si>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</si>
  <si>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</si>
  <si>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</si>
  <si>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</si>
  <si>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</si>
  <si>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</si>
  <si>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</si>
  <si>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</si>
  <si>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</si>
  <si>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</si>
  <si>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</si>
  <si>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</si>
  <si>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</si>
  <si>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</si>
  <si>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</si>
  <si>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</si>
  <si>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</si>
  <si>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</si>
  <si>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</si>
  <si>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</si>
  <si>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</si>
  <si>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</si>
  <si>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</si>
  <si>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</si>
  <si>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</si>
  <si>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</si>
  <si>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</si>
  <si>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</si>
  <si>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</si>
  <si>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</si>
  <si>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</si>
  <si>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</si>
  <si>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</si>
  <si>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</si>
  <si>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</si>
  <si>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</si>
  <si>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</si>
  <si>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</si>
  <si>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</si>
  <si>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</si>
  <si>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</si>
  <si>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</si>
  <si>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</si>
  <si>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</si>
  <si>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</si>
  <si>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</si>
  <si>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</si>
  <si>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</si>
  <si>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</si>
  <si>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</si>
  <si>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</si>
  <si>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</si>
  <si>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</si>
  <si>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</si>
  <si>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</si>
  <si>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</si>
  <si>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</si>
  <si>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</si>
  <si>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</si>
  <si>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</si>
  <si>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</si>
  <si>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</si>
  <si>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</si>
  <si>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</si>
  <si>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</si>
  <si>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</si>
  <si>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</si>
  <si>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</si>
  <si>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</si>
  <si>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</si>
  <si>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</si>
  <si>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</si>
  <si>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</si>
  <si>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</si>
  <si>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</si>
  <si>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</si>
  <si>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</si>
  <si>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</si>
  <si>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</si>
  <si>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</si>
  <si>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</si>
  <si>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</si>
  <si>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</si>
  <si>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</si>
  <si>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</si>
  <si>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</si>
  <si>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</si>
  <si>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</si>
  <si>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</si>
  <si>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</si>
  <si>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</si>
  <si>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</si>
  <si>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</si>
  <si>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</si>
  <si>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</si>
  <si>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</si>
  <si>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</si>
  <si>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</si>
  <si>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</si>
  <si>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</si>
  <si>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</si>
  <si>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</si>
  <si>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</si>
  <si>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</si>
  <si>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</si>
  <si>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</si>
  <si>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</si>
  <si>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</si>
  <si>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</si>
  <si>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</si>
  <si>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</si>
  <si>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</si>
  <si>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</si>
  <si>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</si>
  <si>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</si>
  <si>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</si>
  <si>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</si>
  <si>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</si>
  <si>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</si>
  <si>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</si>
  <si>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</si>
  <si>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</si>
  <si>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</si>
  <si>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</si>
  <si>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</si>
  <si>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</si>
  <si>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</si>
  <si>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</si>
  <si>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</si>
  <si>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</si>
  <si>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</si>
  <si>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</si>
  <si>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</si>
  <si>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</si>
  <si>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</si>
  <si>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</si>
  <si>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</si>
  <si>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</si>
  <si>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</si>
  <si>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</si>
  <si>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</si>
  <si>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</si>
  <si>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</si>
  <si>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</si>
  <si>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</si>
  <si>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</si>
  <si>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</si>
  <si>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</si>
  <si>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</si>
  <si>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</si>
  <si>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</si>
  <si>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</si>
  <si>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</si>
  <si>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</si>
  <si>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</si>
  <si>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</si>
  <si>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</si>
  <si>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</si>
  <si>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</si>
  <si>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</si>
  <si>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</si>
  <si>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</si>
  <si>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</si>
  <si>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</si>
  <si>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</si>
  <si>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</si>
  <si>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</si>
  <si>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</si>
  <si>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</si>
  <si>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</si>
  <si>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</si>
  <si>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</si>
  <si>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</si>
  <si>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</si>
  <si>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</si>
  <si>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</si>
  <si>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</si>
  <si>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</si>
  <si>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</si>
  <si>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</si>
  <si>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</si>
  <si>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</si>
  <si>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</si>
  <si>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</si>
  <si>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</si>
  <si>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</si>
  <si>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</si>
  <si>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</si>
  <si>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</si>
  <si>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</si>
  <si>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</si>
  <si>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</si>
  <si>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</si>
  <si>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</si>
  <si>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</si>
  <si>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</si>
  <si>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</si>
  <si>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</si>
  <si>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</si>
  <si>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</si>
  <si>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</si>
  <si>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</si>
  <si>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</si>
  <si>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</si>
  <si>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</si>
  <si>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</si>
  <si>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</si>
  <si>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</si>
  <si>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</si>
  <si>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</si>
  <si>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</si>
  <si>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</si>
  <si>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</si>
  <si>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</si>
  <si>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</si>
  <si>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</si>
  <si>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</si>
  <si>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</si>
  <si>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</si>
  <si>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</si>
  <si>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</si>
  <si>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</si>
  <si>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</si>
  <si>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</si>
  <si>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</si>
  <si>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</si>
  <si>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</si>
  <si>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</si>
  <si>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</si>
  <si>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</si>
  <si>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</si>
  <si>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</si>
  <si>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</si>
  <si>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</si>
  <si>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</si>
  <si>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</si>
  <si>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</si>
  <si>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</si>
  <si>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</si>
  <si>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</si>
  <si>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</si>
  <si>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</si>
  <si>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</si>
  <si>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</si>
  <si>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</si>
  <si>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</si>
  <si>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</si>
  <si>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</si>
  <si>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</si>
  <si>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</si>
  <si>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</si>
  <si>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</si>
  <si>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</si>
  <si>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</si>
  <si>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</si>
  <si>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</si>
  <si>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</si>
  <si>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</si>
  <si>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</si>
  <si>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</si>
  <si>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</si>
  <si>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</si>
  <si>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</si>
  <si>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</si>
  <si>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</si>
  <si>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</si>
  <si>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</si>
  <si>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</si>
  <si>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</si>
  <si>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</si>
  <si>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</si>
  <si>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</si>
  <si>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</si>
  <si>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</si>
  <si>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</si>
  <si>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</si>
  <si>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</si>
  <si>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</si>
  <si>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</si>
  <si>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</si>
  <si>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</si>
  <si>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</si>
  <si>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</si>
  <si>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</si>
  <si>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</si>
  <si>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</si>
  <si>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</si>
  <si>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</si>
  <si>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</si>
  <si>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</si>
  <si>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</si>
  <si>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</si>
  <si>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</si>
  <si>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</si>
  <si>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</si>
  <si>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</si>
  <si>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</si>
  <si>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</si>
  <si>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</si>
  <si>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</si>
  <si>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</si>
  <si>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</si>
  <si>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</si>
  <si>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</si>
  <si>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</si>
  <si>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</si>
  <si>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</si>
  <si>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</si>
  <si>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</si>
  <si>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</si>
  <si>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</si>
  <si>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</si>
  <si>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</si>
  <si>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</si>
  <si>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</si>
  <si>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</si>
  <si>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</si>
  <si>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</si>
  <si>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</si>
  <si>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</si>
  <si>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</si>
  <si>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</si>
  <si>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</si>
  <si>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</si>
  <si>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</si>
  <si>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</si>
  <si>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</si>
  <si>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</si>
  <si>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</si>
  <si>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</si>
  <si>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</si>
  <si>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</si>
  <si>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</si>
  <si>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</si>
  <si>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</si>
  <si>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</si>
  <si>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</si>
  <si>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</si>
  <si>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</si>
  <si>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</si>
  <si>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</si>
  <si>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</si>
  <si>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</si>
  <si>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</si>
  <si>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</si>
  <si>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</si>
  <si>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</si>
  <si>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</si>
  <si>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</si>
  <si>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</si>
  <si>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</si>
  <si>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</si>
  <si>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</si>
  <si>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</si>
  <si>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</si>
  <si>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</si>
  <si>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</si>
  <si>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</si>
  <si>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</si>
  <si>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</si>
  <si>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</si>
  <si>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</si>
  <si>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</si>
  <si>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</si>
  <si>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</si>
  <si>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</si>
  <si>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</si>
  <si>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</si>
  <si>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</si>
  <si>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</si>
  <si>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</si>
  <si>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</si>
  <si>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</si>
  <si>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</si>
  <si>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</si>
  <si>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</si>
  <si>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</si>
  <si>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</si>
  <si>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</si>
  <si>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</si>
  <si>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</si>
  <si>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</si>
  <si>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</si>
  <si>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</si>
  <si>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</si>
  <si>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</si>
  <si>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</si>
  <si>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</si>
  <si>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</si>
  <si>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</si>
  <si>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</si>
  <si>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</si>
  <si>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</si>
  <si>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</si>
  <si>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</si>
  <si>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</si>
  <si>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</si>
  <si>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</si>
  <si>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</si>
  <si>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</si>
  <si>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</si>
  <si>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</si>
  <si>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</si>
  <si>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</si>
  <si>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</si>
  <si>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</si>
  <si>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</si>
  <si>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</si>
  <si>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</si>
  <si>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</si>
  <si>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</si>
  <si>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</si>
  <si>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</si>
  <si>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</si>
  <si>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</si>
  <si>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</si>
  <si>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</si>
  <si>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</si>
  <si>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</si>
  <si>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</si>
  <si>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</si>
  <si>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</si>
  <si>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</si>
  <si>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</si>
  <si>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</si>
  <si>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</si>
  <si>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</si>
  <si>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</si>
  <si>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</si>
  <si>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</si>
  <si>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</si>
  <si>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</si>
  <si>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</si>
  <si>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</si>
  <si>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</si>
  <si>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</si>
  <si>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</si>
  <si>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</si>
  <si>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</si>
  <si>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</si>
  <si>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</si>
  <si>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</si>
  <si>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</si>
  <si>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</si>
  <si>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</si>
  <si>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</si>
  <si>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</si>
  <si>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</si>
  <si>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</si>
  <si>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</si>
  <si>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</si>
  <si>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</si>
  <si>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</si>
  <si>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</si>
  <si>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</si>
  <si>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</si>
  <si>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</si>
  <si>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</si>
  <si>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</si>
  <si>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</si>
  <si>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</si>
  <si>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</si>
  <si>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</si>
  <si>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</si>
  <si>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</si>
  <si>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</si>
  <si>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</si>
  <si>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</si>
  <si>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</si>
  <si>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</si>
  <si>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</si>
  <si>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</si>
  <si>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</si>
  <si>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</si>
  <si>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</si>
  <si>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</si>
  <si>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</si>
  <si>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</si>
  <si>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</si>
  <si>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</si>
  <si>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</si>
  <si>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</si>
  <si>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</si>
  <si>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</si>
  <si>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</si>
  <si>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</si>
  <si>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</si>
  <si>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</si>
  <si>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</si>
  <si>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</si>
  <si>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</si>
  <si>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</si>
  <si>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</si>
  <si>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</si>
  <si>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</si>
  <si>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</si>
  <si>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</si>
  <si>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</si>
  <si>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</si>
  <si>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</si>
  <si>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</si>
  <si>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</si>
  <si>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</si>
  <si>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</si>
  <si>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</si>
  <si>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</si>
  <si>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</si>
  <si>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</si>
  <si>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</si>
  <si>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</si>
  <si>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</si>
  <si>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</si>
  <si>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</si>
  <si>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</si>
  <si>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</si>
  <si>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</si>
  <si>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</si>
  <si>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</si>
  <si>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</si>
  <si>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</si>
  <si>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</si>
  <si>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</si>
  <si>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</si>
  <si>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</si>
  <si>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</si>
  <si>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</si>
  <si>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</si>
  <si>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</si>
  <si>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</si>
  <si>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</si>
  <si>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</si>
  <si>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</si>
  <si>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</si>
  <si>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</si>
  <si>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</si>
  <si>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</si>
  <si>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</si>
  <si>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</si>
  <si>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</si>
  <si>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</si>
  <si>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</si>
  <si>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</si>
  <si>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</si>
  <si>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</si>
  <si>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</si>
  <si>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</si>
  <si>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</si>
  <si>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</si>
  <si>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</si>
  <si>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</si>
  <si>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</si>
  <si>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</si>
  <si>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</si>
  <si>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</si>
  <si>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</si>
  <si>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</si>
  <si>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</si>
  <si>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</si>
  <si>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</si>
  <si>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</si>
  <si>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</si>
  <si>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</si>
  <si>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</si>
  <si>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</si>
  <si>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</si>
  <si>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</si>
  <si>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</si>
  <si>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</si>
  <si>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</si>
  <si>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</si>
  <si>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</si>
  <si>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</si>
  <si>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</si>
  <si>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</si>
  <si>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</si>
  <si>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</si>
  <si>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</si>
  <si>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</si>
  <si>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</si>
  <si>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</si>
  <si>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</si>
  <si>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</si>
  <si>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</si>
  <si>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</si>
  <si>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</si>
  <si>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</si>
  <si>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</si>
  <si>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</si>
  <si>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</si>
  <si>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</si>
  <si>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</si>
  <si>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</si>
  <si>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</si>
  <si>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</si>
  <si>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</si>
  <si>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</si>
  <si>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</si>
  <si>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</si>
  <si>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</si>
  <si>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</si>
  <si>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</si>
  <si>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</si>
  <si>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</si>
  <si>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</si>
  <si>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</si>
  <si>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</si>
  <si>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</si>
  <si>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</si>
  <si>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</si>
  <si>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</si>
  <si>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</si>
  <si>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</si>
  <si>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</si>
  <si>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</si>
  <si>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</si>
  <si>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</si>
  <si>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</si>
  <si>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</si>
  <si>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</si>
  <si>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</si>
  <si>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</si>
  <si>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</si>
  <si>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</si>
  <si>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</si>
  <si>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</si>
  <si>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</si>
  <si>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</si>
  <si>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</si>
  <si>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</si>
  <si>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</si>
  <si>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</si>
  <si>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</si>
  <si>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</si>
  <si>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</si>
  <si>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</si>
  <si>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</si>
  <si>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</si>
  <si>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</si>
  <si>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</si>
  <si>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</si>
  <si>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</si>
  <si>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</si>
  <si>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</si>
  <si>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</si>
  <si>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</si>
  <si>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</si>
  <si>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</si>
  <si>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</si>
  <si>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</si>
  <si>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</si>
  <si>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</si>
  <si>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</si>
  <si>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</si>
  <si>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</si>
  <si>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</si>
  <si>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</si>
  <si>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</si>
  <si>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</si>
  <si>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</si>
  <si>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</si>
  <si>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</si>
  <si>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</si>
  <si>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</si>
  <si>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</si>
  <si>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</si>
  <si>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</si>
  <si>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</si>
  <si>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</si>
  <si>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</si>
  <si>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</si>
  <si>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</si>
  <si>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</si>
  <si>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</si>
  <si>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</si>
  <si>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</si>
  <si>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</si>
  <si>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</si>
  <si>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</si>
  <si>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</si>
  <si>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</si>
  <si>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</si>
  <si>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</si>
  <si>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</si>
  <si>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</si>
  <si>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</si>
  <si>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</si>
  <si>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</si>
  <si>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</si>
  <si>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</si>
  <si>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</si>
  <si>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</si>
  <si>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</si>
  <si>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</si>
  <si>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</si>
  <si>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</si>
  <si>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</si>
  <si>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</si>
  <si>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</si>
  <si>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</si>
  <si>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</si>
  <si>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</si>
  <si>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</si>
  <si>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</si>
  <si>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</si>
  <si>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</si>
  <si>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</si>
  <si>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</si>
  <si>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</si>
  <si>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</si>
  <si>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</si>
  <si>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</si>
  <si>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</si>
  <si>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</si>
  <si>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</si>
  <si>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</si>
  <si>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</si>
  <si>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</si>
  <si>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</si>
  <si>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</si>
  <si>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</si>
  <si>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</si>
  <si>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</si>
  <si>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</si>
  <si>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</si>
  <si>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</si>
  <si>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</si>
  <si>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</si>
  <si>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</si>
  <si>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</si>
  <si>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</si>
  <si>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</si>
  <si>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</si>
  <si>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</si>
  <si>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</si>
  <si>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</si>
  <si>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</si>
  <si>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</si>
  <si>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</si>
  <si>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</si>
  <si>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</si>
  <si>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</si>
  <si>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</si>
  <si>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</si>
  <si>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</si>
  <si>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</si>
  <si>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</si>
  <si>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</si>
  <si>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</si>
  <si>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</si>
  <si>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</si>
  <si>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</si>
  <si>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</si>
  <si>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</si>
  <si>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</si>
  <si>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</si>
  <si>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</si>
  <si>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</si>
  <si>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</si>
  <si>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</si>
  <si>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</si>
  <si>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</si>
  <si>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</si>
  <si>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</si>
  <si>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</si>
  <si>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</si>
  <si>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</si>
  <si>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</si>
  <si>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</si>
  <si>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</si>
  <si>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</si>
  <si>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</si>
  <si>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</si>
  <si>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</si>
  <si>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</si>
  <si>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</si>
  <si>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</si>
  <si>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</si>
  <si>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</si>
  <si>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</si>
  <si>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</si>
  <si>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</si>
  <si>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</si>
  <si>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</si>
  <si>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</si>
  <si>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</si>
  <si>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</si>
  <si>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</si>
  <si>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</si>
  <si>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</si>
  <si>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</si>
  <si>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</si>
  <si>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</si>
  <si>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</si>
  <si>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</si>
  <si>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</si>
  <si>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</si>
  <si>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</si>
  <si>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</si>
  <si>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</si>
  <si>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</si>
  <si>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</si>
  <si>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</si>
  <si>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</si>
  <si>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</si>
  <si>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</si>
  <si>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</si>
  <si>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</si>
  <si>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</si>
  <si>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</si>
  <si>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</si>
  <si>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</si>
  <si>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</si>
  <si>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</si>
  <si>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</si>
  <si>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</si>
  <si>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</si>
  <si>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</si>
  <si>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</si>
  <si>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</si>
  <si>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</si>
  <si>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</si>
  <si>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</si>
  <si>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</si>
  <si>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</si>
  <si>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</si>
  <si>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</si>
  <si>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</si>
  <si>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</si>
  <si>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</si>
  <si>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</si>
  <si>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</si>
  <si>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</si>
  <si>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</si>
  <si>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</si>
  <si>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</si>
  <si>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</si>
  <si>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</si>
  <si>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</si>
  <si>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</si>
  <si>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</si>
  <si>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</si>
  <si>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</si>
  <si>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</si>
  <si>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</si>
  <si>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</si>
  <si>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</si>
  <si>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</si>
  <si>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</si>
  <si>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</si>
  <si>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</si>
  <si>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</si>
  <si>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</si>
  <si>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</si>
  <si>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</si>
  <si>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</si>
  <si>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</si>
  <si>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</si>
  <si>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</si>
  <si>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</si>
  <si>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</si>
  <si>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</si>
  <si>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</si>
  <si>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</si>
  <si>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</si>
  <si>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</si>
  <si>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</si>
  <si>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</si>
  <si>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</si>
  <si>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</si>
  <si>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</si>
  <si>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</si>
  <si>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</si>
  <si>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</si>
  <si>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</si>
  <si>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</si>
  <si>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</si>
  <si>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</si>
  <si>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</si>
  <si>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</si>
  <si>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</si>
  <si>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</si>
  <si>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</si>
  <si>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</si>
  <si>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</si>
  <si>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</si>
  <si>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</si>
  <si>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</si>
  <si>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</si>
  <si>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</si>
  <si>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</si>
  <si>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</si>
  <si>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</si>
  <si>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</si>
  <si>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</si>
  <si>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</si>
  <si>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</si>
  <si>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</si>
  <si>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</si>
  <si>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</si>
  <si>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</si>
  <si>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</si>
  <si>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</si>
  <si>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</si>
  <si>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</si>
  <si>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</si>
  <si>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</si>
  <si>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</si>
  <si>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</si>
  <si>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</si>
  <si>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</si>
  <si>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</si>
  <si>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</si>
  <si>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</si>
  <si>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</si>
  <si>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</si>
  <si>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</si>
  <si>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</si>
  <si>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</si>
  <si>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</si>
  <si>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</si>
  <si>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</si>
  <si>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</si>
  <si>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</si>
  <si>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</si>
  <si>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</si>
  <si>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</si>
  <si>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</si>
  <si>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</si>
  <si>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</si>
  <si>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</si>
  <si>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</si>
  <si>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</si>
  <si>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</si>
  <si>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</si>
  <si>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</si>
  <si>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</si>
  <si>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</si>
  <si>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</si>
  <si>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</si>
  <si>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</si>
  <si>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</si>
  <si>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</si>
  <si>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</si>
  <si>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</si>
  <si>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</si>
  <si>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</si>
  <si>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</si>
  <si>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</si>
  <si>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</si>
  <si>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</si>
  <si>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</si>
  <si>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</si>
  <si>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</si>
  <si>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</si>
  <si>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</si>
  <si>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</si>
  <si>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</si>
  <si>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</si>
  <si>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</si>
  <si>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</si>
  <si>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</si>
  <si>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</si>
  <si>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</si>
  <si>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</si>
  <si>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</si>
  <si>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</si>
  <si>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</si>
  <si>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</si>
  <si>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</si>
  <si>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</si>
  <si>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</si>
  <si>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</si>
  <si>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</si>
  <si>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</si>
  <si>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</si>
  <si>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</si>
  <si>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</si>
  <si>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</si>
  <si>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</si>
  <si>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</si>
  <si>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</si>
  <si>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</si>
  <si>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</si>
  <si>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</si>
  <si>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</si>
  <si>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</si>
  <si>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</si>
  <si>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</si>
  <si>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</si>
  <si>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</si>
  <si>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</si>
  <si>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</si>
  <si>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</si>
  <si>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</si>
  <si>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</si>
  <si>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</si>
  <si>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</si>
  <si>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</si>
  <si>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</si>
  <si>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</si>
  <si>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</si>
  <si>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</si>
  <si>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</si>
  <si>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</si>
  <si>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</si>
  <si>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</si>
  <si>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</si>
  <si>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</si>
  <si>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</si>
  <si>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</si>
  <si>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</si>
  <si>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</si>
  <si>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</si>
  <si>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</si>
  <si>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</si>
  <si>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</si>
  <si>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</si>
  <si>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</si>
  <si>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</si>
  <si>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</si>
  <si>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</si>
  <si>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</si>
  <si>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</si>
  <si>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</si>
  <si>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</si>
  <si>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</si>
  <si>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</si>
  <si>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</si>
  <si>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</si>
  <si>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</si>
  <si>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</si>
  <si>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</si>
  <si>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</si>
  <si>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</si>
  <si>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</si>
  <si>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</si>
  <si>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</si>
  <si>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</si>
  <si>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</si>
  <si>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</si>
  <si>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</si>
  <si>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</si>
  <si>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</si>
  <si>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</si>
  <si>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</si>
  <si>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</si>
  <si>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</si>
  <si>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</si>
  <si>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</si>
  <si>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</si>
  <si>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</si>
  <si>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</si>
  <si>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</si>
  <si>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</si>
  <si>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</si>
  <si>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</si>
  <si>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</si>
  <si>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</si>
  <si>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</si>
  <si>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</si>
  <si>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</si>
  <si>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</si>
  <si>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</si>
  <si>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</si>
  <si>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</si>
  <si>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</si>
  <si>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</si>
  <si>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</si>
  <si>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</si>
  <si>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</si>
  <si>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</si>
  <si>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</si>
  <si>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</si>
  <si>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</si>
  <si>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</si>
  <si>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</si>
  <si>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</si>
  <si>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</si>
  <si>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</si>
  <si>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</si>
  <si>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</si>
  <si>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</si>
  <si>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</si>
  <si>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</si>
  <si>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</si>
  <si>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</si>
  <si>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</si>
  <si>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</si>
  <si>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</si>
  <si>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</si>
  <si>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</si>
  <si>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</si>
  <si>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</si>
  <si>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</si>
  <si>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</si>
  <si>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</si>
  <si>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</si>
  <si>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</si>
  <si>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</si>
  <si>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</si>
  <si>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</si>
  <si>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</si>
  <si>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</si>
  <si>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</si>
  <si>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</si>
  <si>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</si>
  <si>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</si>
  <si>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</si>
  <si>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</si>
  <si>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</si>
  <si>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</si>
  <si>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</si>
  <si>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</si>
  <si>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</si>
  <si>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</si>
  <si>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</si>
  <si>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</si>
  <si>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</si>
  <si>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</si>
  <si>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</si>
  <si>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</si>
  <si>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</si>
  <si>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</si>
  <si>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</si>
  <si>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</si>
  <si>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</si>
  <si>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</si>
  <si>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</si>
  <si>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</si>
  <si>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</si>
  <si>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</si>
  <si>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</si>
  <si>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</si>
  <si>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</si>
  <si>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</si>
  <si>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</si>
  <si>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</si>
  <si>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</si>
  <si>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</si>
  <si>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</si>
  <si>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</si>
  <si>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</si>
  <si>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</si>
  <si>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</si>
  <si>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</si>
  <si>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</si>
  <si>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</si>
  <si>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</si>
  <si>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</si>
  <si>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</si>
  <si>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</si>
  <si>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</si>
  <si>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</si>
  <si>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</si>
  <si>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</si>
  <si>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</si>
  <si>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</si>
  <si>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</si>
  <si>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</si>
  <si>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</si>
  <si>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</si>
  <si>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</si>
  <si>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</si>
  <si>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</si>
  <si>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</si>
  <si>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</si>
  <si>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</si>
  <si>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</si>
  <si>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</si>
  <si>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</si>
  <si>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</si>
  <si>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</si>
  <si>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</si>
  <si>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</si>
  <si>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</si>
  <si>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</si>
  <si>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</si>
  <si>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</si>
  <si>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</si>
  <si>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</si>
  <si>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</si>
  <si>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</si>
  <si>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</si>
  <si>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</si>
  <si>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</si>
  <si>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</si>
  <si>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</si>
  <si>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</si>
  <si>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</si>
  <si>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</si>
  <si>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</si>
  <si>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</si>
  <si>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</si>
  <si>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</si>
  <si>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</si>
  <si>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</si>
  <si>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</si>
  <si>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</si>
  <si>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</si>
  <si>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</si>
  <si>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</si>
  <si>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</si>
  <si>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</si>
  <si>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</si>
  <si>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</si>
  <si>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</si>
  <si>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</si>
  <si>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</si>
  <si>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</si>
  <si>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</si>
  <si>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</si>
  <si>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</si>
  <si>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</si>
  <si>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</si>
  <si>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</si>
  <si>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</si>
  <si>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</si>
  <si>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</si>
  <si>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</si>
  <si>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</si>
  <si>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</si>
  <si>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</si>
  <si>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</si>
  <si>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</si>
  <si>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</si>
  <si>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</si>
  <si>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</si>
  <si>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</si>
  <si>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</si>
  <si>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</si>
  <si>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</si>
  <si>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</si>
  <si>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</si>
  <si>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</si>
  <si>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</si>
  <si>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</si>
  <si>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</si>
  <si>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</si>
  <si>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</si>
  <si>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</si>
  <si>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</si>
  <si>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</si>
  <si>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</si>
  <si>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</si>
  <si>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</si>
  <si>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</si>
  <si>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</si>
  <si>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</si>
  <si>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</si>
  <si>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</si>
  <si>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</si>
  <si>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</si>
  <si>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</si>
  <si>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</si>
  <si>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</si>
  <si>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</si>
  <si>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</si>
  <si>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</si>
  <si>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</si>
  <si>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</si>
  <si>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</si>
  <si>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</si>
  <si>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</si>
  <si>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</si>
  <si>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</si>
  <si>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</si>
  <si>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</si>
  <si>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</si>
  <si>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</si>
  <si>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</si>
  <si>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</si>
  <si>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</si>
  <si>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</si>
  <si>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</si>
  <si>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</si>
  <si>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</si>
  <si>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</si>
  <si>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</si>
  <si>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</si>
  <si>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</si>
  <si>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</si>
  <si>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</si>
  <si>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</si>
  <si>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</si>
  <si>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</si>
  <si>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</si>
  <si>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</si>
  <si>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</si>
  <si>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</si>
  <si>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</si>
  <si>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</si>
  <si>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</si>
  <si>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</si>
  <si>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</si>
  <si>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</si>
  <si>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</si>
  <si>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</si>
  <si>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</si>
  <si>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</si>
  <si>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</si>
  <si>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</si>
  <si>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</si>
  <si>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</si>
  <si>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</si>
  <si>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</si>
  <si>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</si>
  <si>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</si>
  <si>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</si>
  <si>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</si>
  <si>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</si>
  <si>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</si>
  <si>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</si>
  <si>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</si>
  <si>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</si>
  <si>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</si>
  <si>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</si>
  <si>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</si>
  <si>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</si>
  <si>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</si>
  <si>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</si>
  <si>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</si>
  <si>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</si>
  <si>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</si>
  <si>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</si>
  <si>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</si>
  <si>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</si>
  <si>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</si>
  <si>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</si>
  <si>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</si>
  <si>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</si>
  <si>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</si>
  <si>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</si>
  <si>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</si>
  <si>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</si>
  <si>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</si>
  <si>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</si>
  <si>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</si>
  <si>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</si>
  <si>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</si>
  <si>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</si>
  <si>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</si>
  <si>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</si>
  <si>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</si>
  <si>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</si>
  <si>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</si>
  <si>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</si>
  <si>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</si>
  <si>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</si>
  <si>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</si>
  <si>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</si>
  <si>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</si>
  <si>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</si>
  <si>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</si>
  <si>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</si>
  <si>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</si>
  <si>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</si>
  <si>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</si>
  <si>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</si>
  <si>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</si>
  <si>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</si>
  <si>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</si>
  <si>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</si>
  <si>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</si>
  <si>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</si>
  <si>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</si>
  <si>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</si>
  <si>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</si>
  <si>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</si>
  <si>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</si>
  <si>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</si>
  <si>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</si>
  <si>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</si>
  <si>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</si>
  <si>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</si>
  <si>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</si>
  <si>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</si>
  <si>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</si>
  <si>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</si>
  <si>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</si>
  <si>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</si>
  <si>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</si>
  <si>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</si>
  <si>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</si>
  <si>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</si>
  <si>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</si>
  <si>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</si>
  <si>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</si>
  <si>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</si>
  <si>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</si>
  <si>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</si>
  <si>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</si>
  <si>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</si>
  <si>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</si>
  <si>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</si>
  <si>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</si>
  <si>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</si>
  <si>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</si>
  <si>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</si>
  <si>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</si>
  <si>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</si>
  <si>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</si>
  <si>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</si>
  <si>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</si>
  <si>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</si>
  <si>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</si>
  <si>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</si>
  <si>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</si>
  <si>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</si>
  <si>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</si>
  <si>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</si>
  <si>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</si>
  <si>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</si>
  <si>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</si>
  <si>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</si>
  <si>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</si>
  <si>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</si>
  <si>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</si>
  <si>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</si>
  <si>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</si>
  <si>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</si>
  <si>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</si>
  <si>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</si>
  <si>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</si>
  <si>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</si>
  <si>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</si>
  <si>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</si>
  <si>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</si>
  <si>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</si>
  <si>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</si>
  <si>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</si>
  <si>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</si>
  <si>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</si>
  <si>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</si>
  <si>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</si>
  <si>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</si>
  <si>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</si>
  <si>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</si>
  <si>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</si>
  <si>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</si>
  <si>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</si>
  <si>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</si>
  <si>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</si>
  <si>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</si>
  <si>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</si>
  <si>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</si>
  <si>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</si>
  <si>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</si>
  <si>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</si>
  <si>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</si>
  <si>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</si>
  <si>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</si>
  <si>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</si>
  <si>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</si>
  <si>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</si>
  <si>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</si>
  <si>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</si>
  <si>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</si>
  <si>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</si>
  <si>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</si>
  <si>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</si>
  <si>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</si>
  <si>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</si>
  <si>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</si>
  <si>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</si>
  <si>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</si>
  <si>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</si>
  <si>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</si>
  <si>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</si>
  <si>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</si>
  <si>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</si>
  <si>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</si>
  <si>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</si>
  <si>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</si>
  <si>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</si>
  <si>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</si>
  <si>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</si>
  <si>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</si>
  <si>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</si>
  <si>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</si>
  <si>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</si>
  <si>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</si>
  <si>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</si>
  <si>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</si>
  <si>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</si>
  <si>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</si>
  <si>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</si>
  <si>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</si>
  <si>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</si>
  <si>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</si>
  <si>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</si>
  <si>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</si>
  <si>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</si>
  <si>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</si>
  <si>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</si>
  <si>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</si>
  <si>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</si>
  <si>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</si>
  <si>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</si>
  <si>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</si>
  <si>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</si>
  <si>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</si>
  <si>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</si>
  <si>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</si>
  <si>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</si>
  <si>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</si>
  <si>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</si>
  <si>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</si>
  <si>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</si>
  <si>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</si>
  <si>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</si>
  <si>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</si>
  <si>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</si>
  <si>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</si>
  <si>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</si>
  <si>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</si>
  <si>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</si>
  <si>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</si>
  <si>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</si>
  <si>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</si>
  <si>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</si>
  <si>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</si>
  <si>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</si>
  <si>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</si>
  <si>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</si>
  <si>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</si>
  <si>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</si>
  <si>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</si>
  <si>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</si>
  <si>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</si>
  <si>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</si>
  <si>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</si>
  <si>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</si>
  <si>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</si>
  <si>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</si>
  <si>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</si>
  <si>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</si>
  <si>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</si>
  <si>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</si>
  <si>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</si>
  <si>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</si>
  <si>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</si>
  <si>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</si>
  <si>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</si>
  <si>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</si>
  <si>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</si>
  <si>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</si>
  <si>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</si>
  <si>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</si>
  <si>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</si>
  <si>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</si>
  <si>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</si>
  <si>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</si>
  <si>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</si>
  <si>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</si>
  <si>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</si>
  <si>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</si>
  <si>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</si>
  <si>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</si>
  <si>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</si>
  <si>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</si>
  <si>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</si>
  <si>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</si>
  <si>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</si>
  <si>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</si>
  <si>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</si>
  <si>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</si>
  <si>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</si>
  <si>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</si>
  <si>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</si>
  <si>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</si>
  <si>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</si>
  <si>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</si>
  <si>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</si>
  <si>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</si>
  <si>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</si>
  <si>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</si>
  <si>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</si>
  <si>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</si>
  <si>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</si>
  <si>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</si>
  <si>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</si>
  <si>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</si>
  <si>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</si>
  <si>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</si>
  <si>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</si>
  <si>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</si>
  <si>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</si>
  <si>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</si>
  <si>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</si>
  <si>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</si>
  <si>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</si>
  <si>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</si>
  <si>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</si>
  <si>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</si>
  <si>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</si>
  <si>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</si>
  <si>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</si>
  <si>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</si>
  <si>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</si>
  <si>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</si>
  <si>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</si>
  <si>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</si>
  <si>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</si>
  <si>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</si>
  <si>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</si>
  <si>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</si>
  <si>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</si>
  <si>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</si>
  <si>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</si>
  <si>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</si>
  <si>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</si>
  <si>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</si>
  <si>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</si>
  <si>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</si>
  <si>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</si>
  <si>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</si>
  <si>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</si>
  <si>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</si>
  <si>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</si>
  <si>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</si>
  <si>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</si>
  <si>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</si>
  <si>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</si>
  <si>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</si>
  <si>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</si>
  <si>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</si>
  <si>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</si>
  <si>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</si>
  <si>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</si>
  <si>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</si>
  <si>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</si>
  <si>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</si>
  <si>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</si>
  <si>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</si>
  <si>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</si>
  <si>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</si>
  <si>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</si>
  <si>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</si>
  <si>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</si>
  <si>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</si>
  <si>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</si>
  <si>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</si>
  <si>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</si>
  <si>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</si>
  <si>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</si>
  <si>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</si>
  <si>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</si>
  <si>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</si>
  <si>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</si>
  <si>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</si>
  <si>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</si>
  <si>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</si>
  <si>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</si>
  <si>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</si>
  <si>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</si>
  <si>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</si>
  <si>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</si>
  <si>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</si>
  <si>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</si>
  <si>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</si>
  <si>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</si>
  <si>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</si>
  <si>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</si>
  <si>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</si>
  <si>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</si>
  <si>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</si>
  <si>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</si>
  <si>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</si>
  <si>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</si>
  <si>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</si>
  <si>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</si>
  <si>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</si>
  <si>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</si>
  <si>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</si>
  <si>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</si>
  <si>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</si>
  <si>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</si>
  <si>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</si>
  <si>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</si>
  <si>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</si>
  <si>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</si>
  <si>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</si>
  <si>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</si>
  <si>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</si>
  <si>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</si>
  <si>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</si>
  <si>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</si>
  <si>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</si>
  <si>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</si>
  <si>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</si>
  <si>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</si>
  <si>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</si>
  <si>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</si>
  <si>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</si>
  <si>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</si>
  <si>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</si>
  <si>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</si>
  <si>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</si>
  <si>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</si>
  <si>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</si>
  <si>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</si>
  <si>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</si>
  <si>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</si>
  <si>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</si>
  <si>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</si>
  <si>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</si>
  <si>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</si>
  <si>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</si>
  <si>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</si>
  <si>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</si>
  <si>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</si>
  <si>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</si>
  <si>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</si>
  <si>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</si>
  <si>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</si>
  <si>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</si>
  <si>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</si>
  <si>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</si>
  <si>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</si>
  <si>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</si>
  <si>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</si>
  <si>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</si>
  <si>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</si>
  <si>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</si>
  <si>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</si>
  <si>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</si>
  <si>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</si>
  <si>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</si>
  <si>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</si>
  <si>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</si>
  <si>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</si>
  <si>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</si>
  <si>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</si>
  <si>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</si>
  <si>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</si>
  <si>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</si>
  <si>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</si>
  <si>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</si>
  <si>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</si>
  <si>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</si>
  <si>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</si>
  <si>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</si>
  <si>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</si>
  <si>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</si>
  <si>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</si>
  <si>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</si>
  <si>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</si>
  <si>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</si>
  <si>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</si>
  <si>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</si>
  <si>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</si>
  <si>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</si>
  <si>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</si>
  <si>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</si>
  <si>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</si>
  <si>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</si>
  <si>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</si>
  <si>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</si>
  <si>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</si>
  <si>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</si>
  <si>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</si>
  <si>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</si>
  <si>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</si>
  <si>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</si>
  <si>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</si>
  <si>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</si>
  <si>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</si>
  <si>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</si>
  <si>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</si>
  <si>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</si>
  <si>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</si>
  <si>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</si>
  <si>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</si>
  <si>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</si>
  <si>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</si>
  <si>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</si>
  <si>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</si>
  <si>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</si>
  <si>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</si>
  <si>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</si>
  <si>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</si>
  <si>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</si>
  <si>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</si>
  <si>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</si>
  <si>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</si>
  <si>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</si>
  <si>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</si>
  <si>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</si>
  <si>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</si>
  <si>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</si>
  <si>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</si>
  <si>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</si>
  <si>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</si>
  <si>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</si>
  <si>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</si>
  <si>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</si>
  <si>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</si>
  <si>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</si>
  <si>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</si>
  <si>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</si>
  <si>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</si>
  <si>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</si>
  <si>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</si>
  <si>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</si>
  <si>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</si>
  <si>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</si>
  <si>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</si>
  <si>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</si>
  <si>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</si>
  <si>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</si>
  <si>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</si>
  <si>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</si>
  <si>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</si>
  <si>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</si>
  <si>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</si>
  <si>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</si>
  <si>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</si>
  <si>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</si>
  <si>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</si>
  <si>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</si>
  <si>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</si>
  <si>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</si>
  <si>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</si>
  <si>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</si>
  <si>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</si>
  <si>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</si>
  <si>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</si>
  <si>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</si>
  <si>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</si>
  <si>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</si>
  <si>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</si>
  <si>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</si>
  <si>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</si>
  <si>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</si>
  <si>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</si>
  <si>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</si>
  <si>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</si>
  <si>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</si>
  <si>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</si>
  <si>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</si>
  <si>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</si>
  <si>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</si>
  <si>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</si>
  <si>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</si>
  <si>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</si>
  <si>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</si>
  <si>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</si>
  <si>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</si>
  <si>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</si>
  <si>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</si>
  <si>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</si>
  <si>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</si>
  <si>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</si>
  <si>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</si>
  <si>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</si>
  <si>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</si>
  <si>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</si>
  <si>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</si>
  <si>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</si>
  <si>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</si>
  <si>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</si>
  <si>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</si>
  <si>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</si>
  <si>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</si>
  <si>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</si>
  <si>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</si>
  <si>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</si>
  <si>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</si>
  <si>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</si>
  <si>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</si>
  <si>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</si>
  <si>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</si>
  <si>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</si>
  <si>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</si>
  <si>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</si>
  <si>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</si>
  <si>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</si>
  <si>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</si>
  <si>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</si>
  <si>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</si>
  <si>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</si>
  <si>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</si>
  <si>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</si>
  <si>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</si>
  <si>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</si>
  <si>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</si>
  <si>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</si>
  <si>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</si>
  <si>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</si>
  <si>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</si>
  <si>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</si>
  <si>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</si>
  <si>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</si>
  <si>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</si>
  <si>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</si>
  <si>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</si>
  <si>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</si>
  <si>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</si>
  <si>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</si>
  <si>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</si>
  <si>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</si>
  <si>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</si>
  <si>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</si>
  <si>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</si>
  <si>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</si>
  <si>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</si>
  <si>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</si>
  <si>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</si>
  <si>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</si>
  <si>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</si>
  <si>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</si>
  <si>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</si>
  <si>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</si>
  <si>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</si>
  <si>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</si>
  <si>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</si>
  <si>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</si>
  <si>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</si>
  <si>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</si>
  <si>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</si>
  <si>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</si>
  <si>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</si>
  <si>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</si>
  <si>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</si>
  <si>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</si>
  <si>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</si>
  <si>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</si>
  <si>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</si>
  <si>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</si>
  <si>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</si>
  <si>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</si>
  <si>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</si>
  <si>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</si>
  <si>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</si>
  <si>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</si>
  <si>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</si>
  <si>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</si>
  <si>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</si>
  <si>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</si>
  <si>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</si>
  <si>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</si>
  <si>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</si>
  <si>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</si>
  <si>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</si>
  <si>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</si>
  <si>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</si>
  <si>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</si>
  <si>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</si>
  <si>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</si>
  <si>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</si>
  <si>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</si>
  <si>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</si>
  <si>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</si>
  <si>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</si>
  <si>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</si>
  <si>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</si>
  <si>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</si>
  <si>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</si>
  <si>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</si>
  <si>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</si>
  <si>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</si>
  <si>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</si>
  <si>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</si>
  <si>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</si>
  <si>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</si>
  <si>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</si>
  <si>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</si>
  <si>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</si>
  <si>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</si>
  <si>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</si>
  <si>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</si>
  <si>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</si>
  <si>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</si>
  <si>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</si>
  <si>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</si>
  <si>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</si>
  <si>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</si>
  <si>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</si>
  <si>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</si>
  <si>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</si>
  <si>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</si>
  <si>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</si>
  <si>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</si>
  <si>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</si>
  <si>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</si>
  <si>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</si>
  <si>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</si>
  <si>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</si>
  <si>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</si>
  <si>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</si>
  <si>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</si>
  <si>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</si>
  <si>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</si>
  <si>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</si>
  <si>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</si>
  <si>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</si>
  <si>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</si>
  <si>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</si>
  <si>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</si>
  <si>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</si>
  <si>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</si>
  <si>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</si>
  <si>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</si>
  <si>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</si>
  <si>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</si>
  <si>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</si>
  <si>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</si>
  <si>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</si>
  <si>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</si>
  <si>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</si>
  <si>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</si>
  <si>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</si>
  <si>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</si>
  <si>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</si>
  <si>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</si>
  <si>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</si>
  <si>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</si>
  <si>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</si>
  <si>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</si>
  <si>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</si>
  <si>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</si>
  <si>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</si>
  <si>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</si>
  <si>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</si>
  <si>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</si>
  <si>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</si>
  <si>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</si>
  <si>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</si>
  <si>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</si>
  <si>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</si>
  <si>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</si>
  <si>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</si>
  <si>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</si>
  <si>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</si>
  <si>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</si>
  <si>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</si>
  <si>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</si>
  <si>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</si>
  <si>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</si>
  <si>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</si>
  <si>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</si>
  <si>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</si>
  <si>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</si>
  <si>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</si>
  <si>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</si>
  <si>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</si>
  <si>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</si>
  <si>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</si>
  <si>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</si>
  <si>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</si>
  <si>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</si>
  <si>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</si>
  <si>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</si>
  <si>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</si>
  <si>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</si>
  <si>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</si>
  <si>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</si>
  <si>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</si>
  <si>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</si>
  <si>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</si>
  <si>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</si>
  <si>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</si>
  <si>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</si>
  <si>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</si>
  <si>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</si>
  <si>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</si>
  <si>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</si>
  <si>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</si>
  <si>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</si>
  <si>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</si>
  <si>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</si>
  <si>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</si>
  <si>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</si>
  <si>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</si>
  <si>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</si>
  <si>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</si>
  <si>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</si>
  <si>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</si>
  <si>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</si>
  <si>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</si>
  <si>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</si>
  <si>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</si>
  <si>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</si>
  <si>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</si>
  <si>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</si>
  <si>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</si>
  <si>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</si>
  <si>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</si>
  <si>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</si>
  <si>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</si>
  <si>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</si>
  <si>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</si>
  <si>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</si>
  <si>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</si>
  <si>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</si>
  <si>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</si>
  <si>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</si>
  <si>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</si>
  <si>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</si>
  <si>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</si>
  <si>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</si>
  <si>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</si>
  <si>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</si>
  <si>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</si>
  <si>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</si>
  <si>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</si>
  <si>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</si>
  <si>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</si>
  <si>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</si>
  <si>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</si>
  <si>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</si>
  <si>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</si>
  <si>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</si>
  <si>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</si>
  <si>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</si>
  <si>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</si>
  <si>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</si>
  <si>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</si>
  <si>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</si>
  <si>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</si>
  <si>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</si>
  <si>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</si>
  <si>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</si>
  <si>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</si>
  <si>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</si>
  <si>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</si>
  <si>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</si>
  <si>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</si>
  <si>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</si>
  <si>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</si>
  <si>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</si>
  <si>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</si>
  <si>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</si>
  <si>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</si>
  <si>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</si>
  <si>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</si>
  <si>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</si>
  <si>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</si>
  <si>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</si>
  <si>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</si>
  <si>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</si>
  <si>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</si>
  <si>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</si>
  <si>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</si>
  <si>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</si>
  <si>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</si>
  <si>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</si>
  <si>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</si>
  <si>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</si>
  <si>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</si>
  <si>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</si>
  <si>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</si>
  <si>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</si>
  <si>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</si>
  <si>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</si>
  <si>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</si>
  <si>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</si>
  <si>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</si>
  <si>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</si>
  <si>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</si>
  <si>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</si>
  <si>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</si>
  <si>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</si>
  <si>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</si>
  <si>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</si>
  <si>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</si>
  <si>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</si>
  <si>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</si>
  <si>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</si>
  <si>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</si>
  <si>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</si>
  <si>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</si>
  <si>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</si>
  <si>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</si>
  <si>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</si>
  <si>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</si>
  <si>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</si>
  <si>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</si>
  <si>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</si>
  <si>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</si>
  <si>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</si>
  <si>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</si>
  <si>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</si>
  <si>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</si>
  <si>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</si>
  <si>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</si>
  <si>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</si>
  <si>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</si>
  <si>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</si>
  <si>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</si>
  <si>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</si>
  <si>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</si>
  <si>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</si>
  <si>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</si>
  <si>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</si>
  <si>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</si>
  <si>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</si>
  <si>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</si>
  <si>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</si>
  <si>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</si>
  <si>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</si>
  <si>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</si>
  <si>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</si>
  <si>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</si>
  <si>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</si>
  <si>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</si>
  <si>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</si>
  <si>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</si>
  <si>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</si>
  <si>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</si>
  <si>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</si>
  <si>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</si>
  <si>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</si>
  <si>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</si>
  <si>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</si>
  <si>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</si>
  <si>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</si>
  <si>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</si>
  <si>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</si>
  <si>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</si>
  <si>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</si>
  <si>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</si>
  <si>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</si>
  <si>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</si>
  <si>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</si>
  <si>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</si>
  <si>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</si>
  <si>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</si>
  <si>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</si>
  <si>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</si>
  <si>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</si>
  <si>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</si>
  <si>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</si>
  <si>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</si>
  <si>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</si>
  <si>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</si>
  <si>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</si>
  <si>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</si>
  <si>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</si>
  <si>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</si>
  <si>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</si>
  <si>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</si>
  <si>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</si>
  <si>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</si>
  <si>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</si>
  <si>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</si>
  <si>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</si>
  <si>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</si>
  <si>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</si>
  <si>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</si>
  <si>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</si>
  <si>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</si>
  <si>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</si>
  <si>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</si>
  <si>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</si>
  <si>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</si>
  <si>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</si>
  <si>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</si>
  <si>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</si>
  <si>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</si>
  <si>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</si>
  <si>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</si>
  <si>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</si>
  <si>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</si>
  <si>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</si>
  <si>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</si>
  <si>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</si>
  <si>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</si>
  <si>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</si>
  <si>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</si>
  <si>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</si>
  <si>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</si>
  <si>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</si>
  <si>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</si>
  <si>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</si>
  <si>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</si>
  <si>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</si>
  <si>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</si>
  <si>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</si>
  <si>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</si>
  <si>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</si>
  <si>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</si>
  <si>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</si>
  <si>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</si>
  <si>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</si>
  <si>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</si>
  <si>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</si>
  <si>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</si>
  <si>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</si>
  <si>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</si>
  <si>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</si>
  <si>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</si>
  <si>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</si>
  <si>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</si>
  <si>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</si>
  <si>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</si>
  <si>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</si>
  <si>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</si>
  <si>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</si>
  <si>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</si>
  <si>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</si>
  <si>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</si>
  <si>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</si>
  <si>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</si>
  <si>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</si>
  <si>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</si>
  <si>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</si>
  <si>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</si>
  <si>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</si>
  <si>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</si>
  <si>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</si>
  <si>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</si>
  <si>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</si>
  <si>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</si>
  <si>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</si>
  <si>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</si>
  <si>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</si>
  <si>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</si>
  <si>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</si>
  <si>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</si>
  <si>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</si>
  <si>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</si>
  <si>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</si>
  <si>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</si>
  <si>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</si>
  <si>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</si>
  <si>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</si>
  <si>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</si>
  <si>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</si>
  <si>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</si>
  <si>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</si>
  <si>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</si>
  <si>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</si>
  <si>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</si>
  <si>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</si>
  <si>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</si>
  <si>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</si>
  <si>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</si>
  <si>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</si>
  <si>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</si>
  <si>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</si>
  <si>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</si>
  <si>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</si>
  <si>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</si>
  <si>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</si>
  <si>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</si>
  <si>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</si>
  <si>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</si>
  <si>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</si>
  <si>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</si>
  <si>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</si>
  <si>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</si>
  <si>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</si>
  <si>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</si>
  <si>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</si>
  <si>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</si>
  <si>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</si>
  <si>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</si>
  <si>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</si>
  <si>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</si>
  <si>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</si>
  <si>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</si>
  <si>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</si>
  <si>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</si>
  <si>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</si>
  <si>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</si>
  <si>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</si>
  <si>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</si>
  <si>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</si>
  <si>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</si>
  <si>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</si>
  <si>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</si>
  <si>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</si>
  <si>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</si>
  <si>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</si>
  <si>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</si>
  <si>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</si>
  <si>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</si>
  <si>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</si>
  <si>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</si>
  <si>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</si>
  <si>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</si>
  <si>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</si>
  <si>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</si>
  <si>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</si>
  <si>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</si>
  <si>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</si>
  <si>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</si>
  <si>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</si>
  <si>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</si>
  <si>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</si>
  <si>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</si>
  <si>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</si>
  <si>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</si>
  <si>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</si>
  <si>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</si>
  <si>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</si>
  <si>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</si>
  <si>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</si>
  <si>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</si>
  <si>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</si>
  <si>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</si>
  <si>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</si>
  <si>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</si>
  <si>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</si>
  <si>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</si>
  <si>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</si>
  <si>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</si>
  <si>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</si>
  <si>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</si>
  <si>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</si>
  <si>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</si>
  <si>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</si>
  <si>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</si>
  <si>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</si>
  <si>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</si>
  <si>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</si>
  <si>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</si>
  <si>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</si>
  <si>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</si>
  <si>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</si>
  <si>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</si>
  <si>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</si>
  <si>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</si>
  <si>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</si>
  <si>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</si>
  <si>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</si>
  <si>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</si>
  <si>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</si>
  <si>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</si>
  <si>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</si>
  <si>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</si>
  <si>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</si>
  <si>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</si>
  <si>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</si>
  <si>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</si>
  <si>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</si>
  <si>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</si>
  <si>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</si>
  <si>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</si>
  <si>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</si>
  <si>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</si>
  <si>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</si>
  <si>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</si>
  <si>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</si>
  <si>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</si>
  <si>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</si>
  <si>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</si>
  <si>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</si>
  <si>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</si>
  <si>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</si>
  <si>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</si>
  <si>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</si>
  <si>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</si>
  <si>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</si>
  <si>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</si>
  <si>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</si>
  <si>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</si>
  <si>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</si>
  <si>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</si>
  <si>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</si>
  <si>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</si>
  <si>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</si>
  <si>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</si>
  <si>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</si>
  <si>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</si>
  <si>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</si>
  <si>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</si>
  <si>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</si>
  <si>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</si>
  <si>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</si>
  <si>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</si>
  <si>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</si>
  <si>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</si>
  <si>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</si>
  <si>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</si>
  <si>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</si>
  <si>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</si>
  <si>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</si>
  <si>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</si>
  <si>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</si>
  <si>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</si>
  <si>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</si>
  <si>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</si>
  <si>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</si>
  <si>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</si>
  <si>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</si>
  <si>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</si>
  <si>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</si>
  <si>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</si>
  <si>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</si>
  <si>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</si>
  <si>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</si>
  <si>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</si>
  <si>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</si>
  <si>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</si>
  <si>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</si>
  <si>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</si>
  <si>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</si>
  <si>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</si>
  <si>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</si>
  <si>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</si>
  <si>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</si>
  <si>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</si>
  <si>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</si>
  <si>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</si>
  <si>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</si>
  <si>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</si>
  <si>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</si>
  <si>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</si>
  <si>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</si>
  <si>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</si>
  <si>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</si>
  <si>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</si>
  <si>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</si>
  <si>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</si>
  <si>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</si>
  <si>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</si>
  <si>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</si>
  <si>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</si>
  <si>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</si>
  <si>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</si>
  <si>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</si>
  <si>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</si>
  <si>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</si>
  <si>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</si>
  <si>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</si>
  <si>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</si>
  <si>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</si>
  <si>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</si>
  <si>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</si>
  <si>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</si>
  <si>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</si>
  <si>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</si>
  <si>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</si>
  <si>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</si>
  <si>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</si>
  <si>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</si>
  <si>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</si>
  <si>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</si>
  <si>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</si>
  <si>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</si>
  <si>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</si>
  <si>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</si>
  <si>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</si>
  <si>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</si>
  <si>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</si>
  <si>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</si>
  <si>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</si>
  <si>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</si>
  <si>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</si>
  <si>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</si>
  <si>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</si>
  <si>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</si>
  <si>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</si>
  <si>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</si>
  <si>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</si>
  <si>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</si>
  <si>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</si>
  <si>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</si>
  <si>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</si>
  <si>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</si>
  <si>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</si>
  <si>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</si>
  <si>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</si>
  <si>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</si>
  <si>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</si>
  <si>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</si>
  <si>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</si>
  <si>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</si>
  <si>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</si>
  <si>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</si>
  <si>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</si>
  <si>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</si>
  <si>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</si>
  <si>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</si>
  <si>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</si>
  <si>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</si>
  <si>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</si>
  <si>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</si>
  <si>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</si>
  <si>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</si>
  <si>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</si>
  <si>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</si>
  <si>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</si>
  <si>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</si>
  <si>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</si>
  <si>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</si>
  <si>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</si>
  <si>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</si>
  <si>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</si>
  <si>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</si>
  <si>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</si>
  <si>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</si>
  <si>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</si>
  <si>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</si>
  <si>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</si>
  <si>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</si>
  <si>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</si>
  <si>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</si>
  <si>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</si>
  <si>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</si>
  <si>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</si>
  <si>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</si>
  <si>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</si>
  <si>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</si>
  <si>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</si>
  <si>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</si>
  <si>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</si>
  <si>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</si>
  <si>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</si>
  <si>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</si>
  <si>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</si>
  <si>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</si>
  <si>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</si>
  <si>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</si>
  <si>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</si>
  <si>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</si>
  <si>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</si>
  <si>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</si>
  <si>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</si>
  <si>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</si>
  <si>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</si>
  <si>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</si>
  <si>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</si>
  <si>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</si>
  <si>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</si>
  <si>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</si>
  <si>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</si>
  <si>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</si>
  <si>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</si>
  <si>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</si>
  <si>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</si>
  <si>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</si>
  <si>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</si>
  <si>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</si>
  <si>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</si>
  <si>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</si>
  <si>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</si>
  <si>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</si>
  <si>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</si>
  <si>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</si>
  <si>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</si>
  <si>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</si>
  <si>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</si>
  <si>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</si>
  <si>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</si>
  <si>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</si>
  <si>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</si>
  <si>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</si>
  <si>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</si>
  <si>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</si>
  <si>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</si>
  <si>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</si>
  <si>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</si>
  <si>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</si>
  <si>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</si>
  <si>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</si>
  <si>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</si>
  <si>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</si>
  <si>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</si>
  <si>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</si>
  <si>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</si>
  <si>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</si>
  <si>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</si>
  <si>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</si>
  <si>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</si>
  <si>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</si>
  <si>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</si>
  <si>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</si>
  <si>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</si>
  <si>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</si>
  <si>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</si>
  <si>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</si>
  <si>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</si>
  <si>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</si>
  <si>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</si>
  <si>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</si>
  <si>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</si>
  <si>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</si>
  <si>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</si>
  <si>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</si>
  <si>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</si>
  <si>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</si>
  <si>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</si>
  <si>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</si>
  <si>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</si>
  <si>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</si>
  <si>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</si>
  <si>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</si>
  <si>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</si>
  <si>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</si>
  <si>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</si>
  <si>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</si>
  <si>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</si>
  <si>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</si>
  <si>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</si>
  <si>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</si>
  <si>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</si>
  <si>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</si>
  <si>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</si>
  <si>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</si>
  <si>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</si>
  <si>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</si>
  <si>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</si>
  <si>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</si>
  <si>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</si>
  <si>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</si>
  <si>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</si>
  <si>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</si>
  <si>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</si>
  <si>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</si>
  <si>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</si>
  <si>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</si>
  <si>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</si>
  <si>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</si>
  <si>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</si>
  <si>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</si>
  <si>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</si>
  <si>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</si>
  <si>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</si>
  <si>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</si>
  <si>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</si>
  <si>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</si>
  <si>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</si>
  <si>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</si>
  <si>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</si>
  <si>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</si>
  <si>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</si>
  <si>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</si>
  <si>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</si>
  <si>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</si>
  <si>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</si>
  <si>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</si>
  <si>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</si>
  <si>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</si>
  <si>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</si>
  <si>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</si>
  <si>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</si>
  <si>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</si>
  <si>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</si>
  <si>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</si>
  <si>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</si>
  <si>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</si>
  <si>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</si>
  <si>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</si>
  <si>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</si>
  <si>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</si>
  <si>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</si>
  <si>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</si>
  <si>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</si>
  <si>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</si>
  <si>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</si>
  <si>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</si>
  <si>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</si>
  <si>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</si>
  <si>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</si>
  <si>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</si>
  <si>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</si>
  <si>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</si>
  <si>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</si>
  <si>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</si>
  <si>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</si>
  <si>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</si>
  <si>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</si>
  <si>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</si>
  <si>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</si>
  <si>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</si>
  <si>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</si>
  <si>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</si>
  <si>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</si>
  <si>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</si>
  <si>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</si>
  <si>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</si>
  <si>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</si>
  <si>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</si>
  <si>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</si>
  <si>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</si>
  <si>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</si>
  <si>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</si>
  <si>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</si>
  <si>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</si>
  <si>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</si>
  <si>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</si>
  <si>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</si>
  <si>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</si>
  <si>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</si>
  <si>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</si>
  <si>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</si>
  <si>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</si>
  <si>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</si>
  <si>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</si>
  <si>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</si>
  <si>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</si>
  <si>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</si>
  <si>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</si>
  <si>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</si>
  <si>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</si>
  <si>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</si>
  <si>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</si>
  <si>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</si>
  <si>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</si>
  <si>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</si>
  <si>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</si>
  <si>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</si>
  <si>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</si>
  <si>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</si>
  <si>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</si>
  <si>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</si>
  <si>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</si>
  <si>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</si>
  <si>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</si>
  <si>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</si>
  <si>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</si>
  <si>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</si>
  <si>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</si>
  <si>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</si>
  <si>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</si>
  <si>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</si>
  <si>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</si>
  <si>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</si>
  <si>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</si>
  <si>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</si>
  <si>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</si>
  <si>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</si>
  <si>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</si>
  <si>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</si>
  <si>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</si>
  <si>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</si>
  <si>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</si>
  <si>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</si>
  <si>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</si>
  <si>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</si>
  <si>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</si>
  <si>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</si>
  <si>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</si>
  <si>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</si>
  <si>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</si>
  <si>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</si>
  <si>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</si>
  <si>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</si>
  <si>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</si>
  <si>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</si>
  <si>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</si>
  <si>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</si>
  <si>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</si>
  <si>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</si>
  <si>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</si>
  <si>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</si>
  <si>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</si>
  <si>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</si>
  <si>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</si>
  <si>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</si>
  <si>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</si>
  <si>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</si>
  <si>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</si>
  <si>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</si>
  <si>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</si>
  <si>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</si>
  <si>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</si>
  <si>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</si>
  <si>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</si>
  <si>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</si>
  <si>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</si>
  <si>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</si>
  <si>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</si>
  <si>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</si>
  <si>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</si>
  <si>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</si>
  <si>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</si>
  <si>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</si>
  <si>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</si>
  <si>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</si>
  <si>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</si>
  <si>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</si>
  <si>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</si>
  <si>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</si>
  <si>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</si>
  <si>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</si>
  <si>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</si>
  <si>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</si>
  <si>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</si>
  <si>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</si>
  <si>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</si>
  <si>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</si>
  <si>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</si>
  <si>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</si>
  <si>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</si>
  <si>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</si>
  <si>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</si>
  <si>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</si>
  <si>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</si>
  <si>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</si>
  <si>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</si>
  <si>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</si>
  <si>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</si>
  <si>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</si>
  <si>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</si>
  <si>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</si>
  <si>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</si>
  <si>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</si>
  <si>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</si>
  <si>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</si>
  <si>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</si>
  <si>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</si>
  <si>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</si>
  <si>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</si>
  <si>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</si>
  <si>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</si>
  <si>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</si>
  <si>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</si>
  <si>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</si>
  <si>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</si>
  <si>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</si>
  <si>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</si>
  <si>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</si>
  <si>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</si>
  <si>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</si>
  <si>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</si>
  <si>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</si>
  <si>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</si>
  <si>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</si>
  <si>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</si>
  <si>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</si>
  <si>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</si>
  <si>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</si>
  <si>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</si>
  <si>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</si>
  <si>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</si>
  <si>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</si>
  <si>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</si>
  <si>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</si>
  <si>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</si>
  <si>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</si>
  <si>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</si>
  <si>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</si>
  <si>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</si>
  <si>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</si>
  <si>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</si>
  <si>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</si>
  <si>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</si>
  <si>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</si>
  <si>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</si>
  <si>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</si>
  <si>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</si>
  <si>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</si>
  <si>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</si>
  <si>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</si>
  <si>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</si>
  <si>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</si>
  <si>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</si>
  <si>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</si>
  <si>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</si>
  <si>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</si>
  <si>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</si>
  <si>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</si>
  <si>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</si>
  <si>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</si>
  <si>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</si>
  <si>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</si>
  <si>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</si>
  <si>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</si>
  <si>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</si>
  <si>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</si>
  <si>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</si>
  <si>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</si>
  <si>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</si>
  <si>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</si>
  <si>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</si>
  <si>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</si>
  <si>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</si>
  <si>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</si>
  <si>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</si>
  <si>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</si>
  <si>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</si>
  <si>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</si>
  <si>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</si>
  <si>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</si>
  <si>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</si>
  <si>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</si>
  <si>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</si>
  <si>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</si>
  <si>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</si>
  <si>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</si>
  <si>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</si>
  <si>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</si>
  <si>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</si>
  <si>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</si>
  <si>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</si>
  <si>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</si>
  <si>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</si>
  <si>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</si>
  <si>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</si>
  <si>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</si>
  <si>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</si>
  <si>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</si>
  <si>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</si>
  <si>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</si>
  <si>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</si>
  <si>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</si>
  <si>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</si>
  <si>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</si>
  <si>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</si>
  <si>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</si>
  <si>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</si>
  <si>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</si>
  <si>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</si>
  <si>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</si>
  <si>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</si>
  <si>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</si>
  <si>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</si>
  <si>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</si>
  <si>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</si>
  <si>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</si>
  <si>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</si>
  <si>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</si>
  <si>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</si>
  <si>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</si>
  <si>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</si>
  <si>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</si>
  <si>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</si>
  <si>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</si>
  <si>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</si>
  <si>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</si>
  <si>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</si>
  <si>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</si>
  <si>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</si>
  <si>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</si>
  <si>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</si>
  <si>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</si>
  <si>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</si>
  <si>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</si>
  <si>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</si>
  <si>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</si>
  <si>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</si>
  <si>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</si>
  <si>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</si>
  <si>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</si>
  <si>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</si>
  <si>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</si>
  <si>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</si>
  <si>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</si>
  <si>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</si>
  <si>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</si>
  <si>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</si>
  <si>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</si>
  <si>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</si>
  <si>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</si>
  <si>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</si>
  <si>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</si>
  <si>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</si>
  <si>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</si>
  <si>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</si>
  <si>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</si>
  <si>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</si>
  <si>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</si>
  <si>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</si>
  <si>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</si>
  <si>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</si>
  <si>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</si>
  <si>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</si>
  <si>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</si>
  <si>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</si>
  <si>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</si>
  <si>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</si>
  <si>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</si>
  <si>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</si>
  <si>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</si>
  <si>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</si>
  <si>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</si>
  <si>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</si>
  <si>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</si>
  <si>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</si>
  <si>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</si>
  <si>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</si>
  <si>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</si>
  <si>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</si>
  <si>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</si>
  <si>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</si>
  <si>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</si>
  <si>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</si>
  <si>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</si>
  <si>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</si>
  <si>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</si>
  <si>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</si>
  <si>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</si>
  <si>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</si>
  <si>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</si>
  <si>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</si>
  <si>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</si>
  <si>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</si>
  <si>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</si>
  <si>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</si>
  <si>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</si>
  <si>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</si>
  <si>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</si>
  <si>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</si>
  <si>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</si>
  <si>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</si>
  <si>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</si>
  <si>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</si>
  <si>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</si>
  <si>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</si>
  <si>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</si>
  <si>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</si>
  <si>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</si>
  <si>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</si>
  <si>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</si>
  <si>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</si>
  <si>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</si>
  <si>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</si>
  <si>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</si>
  <si>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</si>
  <si>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</si>
  <si>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</si>
  <si>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</si>
  <si>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</si>
  <si>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</si>
  <si>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</si>
  <si>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</si>
  <si>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</si>
  <si>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</si>
  <si>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</si>
  <si>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</si>
  <si>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</si>
  <si>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</si>
  <si>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</si>
  <si>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</si>
  <si>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</si>
  <si>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</si>
  <si>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</si>
  <si>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</si>
  <si>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</si>
  <si>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</si>
  <si>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</si>
  <si>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</si>
  <si>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</si>
  <si>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</si>
  <si>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</si>
  <si>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</si>
  <si>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</si>
  <si>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</si>
  <si>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</si>
  <si>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</si>
  <si>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</si>
  <si>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</si>
  <si>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</si>
  <si>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</si>
  <si>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</si>
  <si>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</si>
  <si>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</si>
  <si>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</si>
  <si>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</si>
  <si>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</si>
  <si>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</si>
  <si>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</si>
  <si>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</si>
  <si>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</si>
  <si>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</si>
  <si>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</si>
  <si>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</si>
  <si>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</si>
  <si>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</si>
  <si>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</si>
  <si>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</si>
  <si>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</si>
  <si>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</si>
  <si>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</si>
  <si>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</si>
  <si>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</si>
  <si>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</si>
  <si>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</si>
  <si>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</si>
  <si>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</si>
  <si>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</si>
  <si>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</si>
  <si>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</si>
  <si>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</si>
  <si>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</si>
  <si>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</si>
  <si>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</si>
  <si>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</si>
  <si>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</si>
  <si>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</si>
  <si>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</si>
  <si>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</si>
  <si>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</si>
  <si>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</si>
  <si>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</si>
  <si>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</si>
  <si>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</si>
  <si>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</si>
  <si>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</si>
  <si>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</si>
  <si>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</si>
  <si>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</si>
  <si>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</si>
  <si>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</si>
  <si>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</si>
  <si>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</si>
  <si>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</si>
  <si>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</si>
  <si>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</si>
  <si>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</si>
  <si>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</si>
  <si>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</si>
  <si>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</si>
  <si>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</si>
  <si>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</si>
  <si>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</si>
  <si>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</si>
  <si>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</si>
  <si>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</si>
  <si>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</si>
  <si>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</si>
  <si>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</si>
  <si>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</si>
  <si>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</si>
  <si>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</si>
  <si>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</si>
  <si>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</si>
  <si>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</si>
  <si>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</si>
  <si>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</si>
  <si>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</si>
  <si>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</si>
  <si>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</si>
  <si>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</si>
  <si>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</si>
  <si>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</si>
  <si>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</si>
  <si>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</si>
  <si>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</si>
  <si>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</si>
  <si>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</si>
  <si>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</si>
  <si>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</si>
  <si>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</si>
  <si>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</si>
  <si>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</si>
  <si>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</si>
  <si>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</si>
  <si>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</si>
  <si>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</si>
  <si>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</si>
  <si>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</si>
  <si>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</si>
  <si>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</si>
  <si>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</si>
  <si>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</si>
  <si>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</si>
  <si>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</si>
  <si>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</si>
  <si>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</si>
  <si>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</si>
  <si>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</si>
  <si>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</si>
  <si>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</si>
  <si>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</si>
  <si>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</si>
  <si>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</si>
  <si>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</si>
  <si>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</si>
  <si>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</si>
  <si>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</si>
  <si>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</si>
  <si>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</si>
  <si>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</si>
  <si>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</si>
  <si>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</si>
  <si>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</si>
  <si>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</si>
  <si>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</si>
  <si>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</si>
  <si>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</si>
  <si>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</si>
  <si>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</si>
  <si>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</si>
  <si>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</si>
  <si>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</si>
  <si>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</si>
  <si>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</si>
  <si>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</si>
  <si>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</si>
  <si>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</si>
  <si>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</si>
  <si>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</si>
  <si>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</si>
  <si>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</si>
  <si>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</si>
  <si>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</si>
  <si>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</si>
  <si>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</si>
  <si>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</si>
  <si>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</si>
  <si>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</si>
  <si>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</si>
  <si>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</si>
  <si>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</si>
  <si>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</si>
  <si>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</si>
  <si>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</si>
  <si>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</si>
  <si>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</si>
  <si>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</si>
  <si>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</si>
  <si>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</si>
  <si>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</si>
  <si>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</si>
  <si>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</si>
  <si>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</si>
  <si>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</si>
  <si>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</si>
  <si>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</si>
  <si>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</si>
  <si>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</si>
  <si>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</si>
  <si>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</si>
  <si>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</si>
  <si>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</si>
  <si>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</si>
  <si>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</si>
  <si>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</si>
  <si>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</si>
  <si>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</si>
  <si>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</si>
  <si>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</si>
  <si>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</si>
  <si>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</si>
  <si>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</si>
  <si>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</si>
  <si>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</si>
  <si>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</si>
  <si>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</si>
  <si>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</si>
  <si>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</si>
  <si>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</si>
  <si>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</si>
  <si>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</si>
  <si>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</si>
  <si>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</si>
  <si>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</si>
  <si>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</si>
  <si>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</si>
  <si>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</si>
  <si>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</si>
  <si>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</si>
  <si>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</si>
  <si>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</si>
  <si>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</si>
  <si>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</si>
  <si>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</si>
  <si>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</si>
  <si>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</si>
  <si>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</si>
  <si>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</si>
  <si>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</si>
  <si>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</si>
  <si>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</si>
  <si>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</si>
  <si>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</si>
  <si>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</si>
  <si>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</si>
  <si>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</si>
  <si>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</si>
  <si>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</si>
  <si>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</si>
  <si>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</si>
  <si>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</si>
  <si>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</si>
  <si>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</si>
  <si>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</si>
  <si>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</si>
  <si>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</si>
  <si>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</si>
  <si>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</si>
  <si>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</si>
  <si>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</si>
  <si>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</si>
  <si>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</si>
  <si>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</si>
  <si>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</si>
  <si>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</si>
  <si>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</si>
  <si>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</si>
  <si>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</si>
  <si>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</si>
  <si>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</si>
  <si>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</si>
  <si>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</si>
  <si>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</si>
  <si>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</si>
  <si>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</si>
  <si>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</si>
  <si>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</si>
  <si>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</si>
  <si>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</si>
  <si>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</si>
  <si>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</si>
  <si>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</si>
  <si>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</si>
  <si>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</si>
  <si>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</si>
  <si>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</si>
  <si>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</si>
  <si>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</si>
  <si>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</si>
  <si>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</si>
  <si>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</si>
  <si>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</si>
  <si>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</si>
  <si>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</si>
  <si>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</si>
  <si>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</si>
  <si>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</si>
  <si>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</si>
  <si>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</si>
  <si>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</si>
  <si>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</si>
  <si>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</si>
  <si>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</si>
  <si>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</si>
  <si>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</si>
  <si>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</si>
  <si>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</si>
  <si>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</si>
  <si>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</si>
  <si>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</si>
  <si>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</si>
  <si>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</si>
  <si>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</si>
  <si>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</si>
  <si>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</si>
  <si>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</si>
  <si>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</si>
  <si>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</si>
  <si>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</si>
  <si>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</si>
  <si>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</si>
  <si>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</si>
  <si>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</si>
  <si>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</si>
  <si>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</si>
  <si>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</si>
  <si>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</si>
  <si>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</si>
  <si>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</si>
  <si>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</si>
  <si>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</si>
  <si>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</si>
  <si>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</si>
  <si>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</si>
  <si>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</si>
  <si>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</si>
  <si>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</si>
  <si>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</si>
  <si>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</si>
  <si>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</si>
  <si>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</si>
  <si>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</si>
  <si>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</si>
  <si>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</si>
  <si>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</si>
  <si>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</si>
  <si>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</si>
  <si>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</si>
  <si>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</si>
  <si>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</si>
  <si>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</si>
  <si>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</si>
  <si>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</si>
  <si>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</si>
  <si>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</si>
  <si>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</si>
  <si>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</si>
  <si>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</si>
  <si>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</si>
  <si>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</si>
  <si>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</si>
  <si>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</si>
  <si>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</si>
  <si>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</si>
  <si>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</si>
  <si>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</si>
  <si>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</si>
  <si>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</si>
  <si>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</si>
  <si>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</si>
  <si>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</si>
  <si>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</si>
  <si>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</si>
  <si>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</si>
  <si>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</si>
  <si>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</si>
  <si>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</si>
  <si>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</si>
  <si>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</si>
  <si>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</si>
  <si>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</si>
  <si>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</si>
  <si>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</si>
  <si>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</si>
  <si>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</si>
  <si>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</si>
  <si>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</si>
  <si>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</si>
  <si>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</si>
  <si>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</si>
  <si>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</si>
  <si>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</si>
  <si>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</si>
  <si>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</si>
  <si>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</si>
  <si>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</si>
  <si>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</si>
  <si>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</si>
  <si>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</si>
  <si>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</si>
  <si>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</si>
  <si>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</si>
  <si>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</si>
  <si>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</si>
  <si>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</si>
  <si>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</si>
  <si>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</si>
  <si>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</si>
  <si>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</si>
  <si>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</si>
  <si>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</si>
  <si>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</si>
  <si>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</si>
  <si>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</si>
  <si>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</si>
  <si>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</si>
  <si>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</si>
  <si>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</si>
  <si>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</si>
  <si>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</si>
  <si>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</si>
  <si>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</si>
  <si>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</si>
  <si>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</si>
  <si>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</si>
  <si>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</si>
  <si>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</si>
  <si>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</si>
  <si>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</si>
  <si>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</si>
  <si>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</si>
  <si>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</si>
  <si>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</si>
  <si>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</si>
  <si>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</si>
  <si>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</si>
  <si>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</si>
  <si>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</si>
  <si>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</si>
  <si>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</si>
  <si>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</si>
  <si>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</si>
  <si>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</si>
  <si>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</si>
  <si>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</si>
  <si>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</si>
  <si>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</si>
  <si>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</si>
  <si>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</si>
  <si>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</si>
  <si>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</si>
  <si>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</si>
  <si>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</si>
  <si>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</si>
  <si>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</si>
  <si>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</si>
  <si>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</si>
  <si>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</si>
  <si>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</si>
  <si>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</si>
  <si>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</si>
  <si>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</si>
  <si>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</si>
  <si>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</si>
  <si>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</si>
  <si>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</si>
  <si>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</si>
  <si>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</si>
  <si>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</si>
  <si>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</si>
  <si>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</si>
  <si>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</si>
  <si>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</si>
  <si>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</si>
  <si>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</si>
  <si>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</si>
  <si>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</si>
  <si>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</si>
  <si>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</si>
  <si>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</si>
  <si>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</si>
  <si>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</si>
  <si>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</si>
  <si>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</si>
  <si>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</si>
  <si>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</si>
  <si>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</si>
  <si>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</si>
  <si>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</si>
  <si>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</si>
  <si>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</si>
  <si>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</si>
  <si>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</si>
  <si>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</si>
  <si>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</si>
  <si>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</si>
  <si>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</si>
  <si>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</si>
  <si>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</si>
  <si>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</si>
  <si>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</si>
  <si>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</si>
  <si>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</si>
  <si>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</si>
  <si>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</si>
  <si>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</si>
  <si>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</si>
  <si>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</si>
  <si>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</si>
  <si>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</si>
  <si>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</si>
  <si>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</si>
  <si>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</si>
  <si>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</si>
  <si>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</si>
  <si>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</si>
  <si>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</si>
  <si>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</si>
  <si>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</si>
  <si>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</si>
  <si>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</si>
  <si>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</si>
  <si>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</si>
  <si>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</si>
  <si>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</si>
  <si>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</si>
  <si>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</si>
  <si>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</si>
  <si>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</si>
  <si>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</si>
  <si>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</si>
  <si>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</si>
  <si>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</si>
  <si>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</si>
  <si>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</si>
  <si>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</si>
  <si>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</si>
  <si>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</si>
  <si>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</si>
  <si>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</si>
  <si>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</si>
  <si>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</si>
  <si>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</si>
  <si>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</si>
  <si>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</si>
  <si>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</si>
  <si>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</si>
  <si>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</si>
  <si>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</si>
  <si>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</si>
  <si>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</si>
  <si>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</si>
  <si>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</si>
  <si>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</si>
  <si>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</si>
  <si>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</si>
  <si>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</si>
  <si>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</si>
  <si>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</si>
  <si>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</si>
  <si>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</si>
  <si>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</si>
  <si>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</si>
  <si>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</si>
  <si>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</si>
  <si>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</si>
  <si>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</si>
  <si>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</si>
  <si>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</si>
  <si>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</si>
  <si>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</si>
  <si>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</si>
  <si>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</si>
  <si>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</si>
  <si>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</si>
  <si>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</si>
  <si>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</si>
  <si>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</si>
  <si>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</si>
  <si>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</si>
  <si>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</si>
  <si>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</si>
  <si>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</si>
  <si>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</si>
  <si>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</si>
  <si>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</si>
  <si>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</si>
  <si>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</si>
  <si>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</si>
  <si>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</si>
  <si>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</si>
  <si>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</si>
  <si>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</si>
  <si>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</si>
  <si>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</si>
  <si>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</si>
  <si>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</si>
  <si>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</si>
  <si>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</si>
  <si>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</si>
  <si>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</si>
  <si>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</si>
  <si>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</si>
  <si>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</si>
  <si>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</si>
  <si>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</si>
  <si>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</si>
  <si>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</si>
  <si>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</si>
  <si>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</si>
  <si>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</si>
  <si>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</si>
  <si>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</si>
  <si>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</si>
  <si>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</si>
  <si>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</si>
  <si>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</si>
  <si>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</si>
  <si>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</si>
  <si>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</si>
  <si>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</si>
  <si>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</si>
  <si>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</si>
  <si>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</si>
  <si>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</si>
  <si>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</si>
  <si>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</si>
  <si>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</si>
  <si>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</si>
  <si>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</si>
  <si>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</si>
  <si>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</si>
  <si>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</si>
  <si>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</si>
  <si>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</si>
  <si>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</si>
  <si>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</si>
  <si>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</si>
  <si>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</si>
  <si>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</si>
  <si>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</si>
  <si>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</si>
  <si>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</si>
  <si>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</si>
  <si>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</si>
  <si>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</si>
  <si>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</si>
  <si>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</si>
  <si>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</si>
  <si>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</si>
  <si>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</si>
  <si>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</si>
  <si>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</si>
  <si>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</si>
  <si>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</si>
  <si>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</si>
  <si>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</si>
  <si>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</si>
  <si>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</si>
  <si>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</si>
  <si>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</si>
  <si>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</si>
  <si>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</si>
  <si>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</si>
  <si>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</si>
  <si>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</si>
  <si>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</si>
  <si>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</si>
  <si>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</si>
  <si>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</si>
  <si>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</si>
  <si>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</si>
  <si>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</si>
  <si>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</si>
  <si>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</si>
  <si>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</si>
  <si>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</si>
  <si>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</si>
  <si>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</si>
  <si>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</si>
  <si>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</si>
  <si>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</si>
  <si>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</si>
  <si>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</si>
  <si>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</si>
  <si>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</si>
  <si>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</si>
  <si>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</si>
  <si>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</si>
  <si>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</si>
  <si>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</si>
  <si>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</si>
  <si>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</si>
  <si>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</si>
  <si>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</si>
  <si>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</si>
  <si>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</si>
  <si>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</si>
  <si>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</si>
  <si>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</si>
  <si>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</si>
  <si>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</si>
  <si>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</si>
  <si>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</si>
  <si>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</si>
  <si>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</si>
  <si>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</si>
  <si>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</si>
  <si>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</si>
  <si>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</si>
  <si>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</si>
  <si>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</si>
  <si>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</si>
  <si>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</si>
  <si>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</si>
  <si>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</si>
  <si>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</si>
  <si>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</si>
  <si>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</si>
  <si>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</si>
  <si>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</si>
  <si>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</si>
  <si>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</si>
  <si>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</si>
  <si>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</si>
  <si>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</si>
  <si>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</si>
  <si>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</si>
  <si>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</si>
  <si>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</si>
  <si>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</si>
  <si>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</si>
  <si>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</si>
  <si>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</si>
  <si>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</si>
  <si>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</si>
  <si>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</si>
  <si>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</si>
  <si>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</si>
  <si>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</si>
  <si>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</si>
  <si>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</si>
  <si>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</si>
  <si>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</si>
  <si>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</si>
  <si>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</si>
  <si>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</si>
  <si>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</si>
  <si>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</si>
  <si>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</si>
  <si>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</si>
  <si>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</si>
  <si>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</si>
  <si>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</si>
  <si>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</si>
  <si>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</si>
  <si>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</si>
  <si>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</si>
  <si>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</si>
  <si>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</si>
  <si>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</si>
  <si>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</si>
  <si>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</si>
  <si>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</si>
  <si>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</si>
  <si>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</si>
  <si>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</si>
  <si>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</si>
  <si>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</si>
  <si>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</si>
  <si>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</si>
  <si>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</si>
  <si>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</si>
  <si>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</si>
  <si>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</si>
  <si>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</si>
  <si>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</si>
  <si>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</si>
  <si>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</si>
  <si>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</si>
  <si>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</si>
  <si>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</si>
  <si>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</si>
  <si>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</si>
  <si>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</si>
  <si>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</si>
  <si>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</si>
  <si>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</si>
  <si>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</si>
  <si>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</si>
  <si>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</si>
  <si>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</si>
  <si>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</si>
  <si>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</si>
  <si>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</si>
  <si>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</si>
  <si>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</si>
  <si>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</si>
  <si>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</si>
  <si>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</si>
  <si>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</si>
  <si>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</si>
  <si>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</si>
  <si>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</si>
  <si>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</si>
  <si>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</si>
  <si>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</si>
  <si>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</si>
  <si>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</si>
  <si>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</si>
  <si>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</si>
  <si>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</si>
  <si>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</si>
  <si>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</si>
  <si>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</si>
  <si>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</si>
  <si>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</si>
  <si>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</si>
  <si>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</si>
  <si>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</si>
  <si>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</si>
  <si>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</si>
  <si>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</si>
  <si>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</si>
  <si>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</si>
  <si>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</si>
  <si>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</si>
  <si>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</si>
  <si>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</si>
  <si>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</si>
  <si>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</si>
  <si>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</si>
  <si>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</si>
  <si>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</si>
  <si>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</si>
  <si>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</si>
  <si>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</si>
  <si>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</si>
  <si>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</si>
  <si>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</si>
  <si>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</si>
  <si>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</si>
  <si>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</si>
  <si>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</si>
  <si>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</si>
  <si>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</si>
  <si>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</si>
  <si>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</si>
  <si>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</si>
  <si>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</si>
  <si>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</si>
  <si>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</si>
  <si>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</si>
  <si>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</si>
  <si>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</si>
  <si>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</si>
  <si>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</si>
  <si>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</si>
  <si>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</si>
  <si>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</si>
  <si>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</si>
  <si>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</si>
  <si>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</si>
  <si>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</si>
  <si>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</si>
  <si>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</si>
  <si>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</si>
  <si>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</si>
  <si>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</si>
  <si>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</si>
  <si>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</si>
  <si>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</si>
  <si>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</si>
  <si>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</si>
  <si>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</si>
  <si>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</si>
  <si>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</si>
  <si>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</si>
  <si>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</si>
  <si>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</si>
  <si>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</si>
  <si>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</si>
  <si>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</si>
  <si>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</si>
  <si>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</si>
  <si>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</si>
  <si>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</si>
  <si>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</si>
  <si>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</si>
  <si>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</si>
  <si>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</si>
  <si>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</si>
  <si>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</si>
  <si>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</si>
  <si>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</si>
  <si>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</si>
  <si>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</si>
  <si>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</si>
  <si>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</si>
  <si>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</si>
  <si>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</si>
  <si>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</si>
  <si>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</si>
  <si>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</si>
  <si>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</si>
  <si>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</si>
  <si>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</si>
  <si>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</si>
  <si>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</si>
  <si>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</si>
  <si>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</si>
  <si>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</si>
  <si>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</si>
  <si>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</si>
  <si>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</si>
  <si>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</si>
  <si>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</si>
  <si>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</si>
  <si>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</si>
  <si>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</si>
  <si>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</si>
  <si>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</si>
  <si>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</si>
  <si>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</si>
  <si>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</si>
  <si>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</si>
  <si>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</si>
  <si>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</si>
  <si>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</si>
  <si>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</si>
  <si>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</si>
  <si>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</si>
  <si>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</si>
  <si>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</si>
  <si>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</si>
  <si>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</si>
  <si>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</si>
  <si>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</si>
  <si>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</si>
  <si>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</si>
  <si>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</si>
  <si>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</si>
  <si>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</si>
  <si>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</si>
  <si>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</si>
  <si>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</si>
  <si>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</si>
  <si>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</si>
  <si>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</si>
  <si>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</si>
  <si>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</si>
  <si>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</si>
  <si>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</si>
  <si>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</si>
  <si>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</si>
  <si>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</si>
  <si>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</si>
  <si>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</si>
  <si>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</si>
  <si>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</si>
  <si>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</si>
  <si>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</si>
  <si>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</si>
  <si>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</si>
  <si>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</si>
  <si>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</si>
  <si>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</si>
  <si>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</si>
  <si>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</si>
  <si>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</si>
  <si>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</si>
  <si>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</si>
  <si>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</si>
  <si>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</si>
  <si>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</si>
  <si>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</si>
  <si>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</si>
  <si>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</si>
  <si>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</si>
  <si>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</si>
  <si>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</si>
  <si>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</si>
  <si>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</si>
  <si>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</si>
  <si>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</si>
  <si>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</si>
  <si>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</si>
  <si>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</si>
  <si>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</si>
  <si>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</si>
  <si>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</si>
  <si>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</si>
  <si>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</si>
  <si>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</si>
  <si>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</si>
  <si>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</si>
  <si>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</si>
  <si>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</si>
  <si>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</si>
  <si>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</si>
  <si>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</si>
  <si>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</si>
  <si>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</si>
  <si>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</si>
  <si>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</si>
  <si>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</si>
  <si>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</si>
  <si>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</si>
  <si>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</si>
  <si>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</si>
  <si>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</si>
  <si>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</si>
  <si>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</si>
  <si>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</si>
  <si>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</si>
  <si>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</si>
  <si>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</si>
  <si>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</si>
  <si>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</si>
  <si>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</si>
  <si>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</si>
  <si>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</si>
  <si>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</si>
  <si>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</si>
  <si>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</si>
  <si>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</si>
  <si>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</si>
  <si>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</si>
  <si>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</si>
  <si>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</si>
  <si>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</si>
  <si>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</si>
  <si>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</si>
  <si>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</si>
  <si>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</si>
  <si>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</si>
  <si>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</si>
  <si>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</si>
  <si>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</si>
  <si>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</si>
  <si>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</si>
  <si>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</si>
  <si>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</si>
  <si>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</si>
  <si>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</si>
  <si>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</si>
  <si>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</si>
  <si>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</si>
  <si>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</si>
  <si>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</si>
  <si>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</si>
  <si>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</si>
  <si>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</si>
  <si>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</si>
  <si>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</si>
  <si>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</si>
  <si>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</si>
  <si>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</si>
  <si>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</si>
  <si>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</si>
  <si>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</si>
  <si>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</si>
  <si>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</si>
  <si>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</si>
  <si>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</si>
  <si>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</si>
  <si>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</si>
  <si>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</si>
  <si>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</si>
  <si>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</si>
  <si>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</si>
  <si>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</si>
  <si>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</si>
  <si>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</si>
  <si>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</si>
  <si>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</si>
  <si>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</si>
  <si>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</si>
  <si>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</si>
  <si>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</si>
  <si>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</si>
  <si>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</si>
  <si>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</si>
  <si>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</si>
  <si>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</si>
  <si>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</si>
  <si>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</si>
  <si>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</si>
  <si>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</si>
  <si>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</si>
  <si>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</si>
  <si>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</si>
  <si>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</si>
  <si>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</si>
  <si>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</si>
  <si>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</si>
  <si>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</si>
  <si>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</si>
  <si>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</si>
  <si>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</si>
  <si>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</si>
  <si>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</si>
  <si>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</si>
  <si>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</si>
  <si>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</si>
  <si>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</si>
  <si>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</si>
  <si>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</si>
  <si>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</si>
  <si>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</si>
  <si>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</si>
  <si>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</si>
  <si>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</si>
  <si>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</si>
  <si>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</si>
  <si>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</si>
  <si>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</si>
  <si>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</si>
  <si>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</si>
  <si>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</si>
  <si>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</si>
  <si>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</si>
  <si>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</si>
  <si>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</si>
  <si>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</si>
  <si>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</si>
  <si>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</si>
  <si>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</si>
  <si>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</si>
  <si>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</si>
  <si>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</si>
  <si>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</si>
  <si>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</si>
  <si>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</si>
  <si>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</si>
  <si>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</si>
  <si>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</si>
  <si>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</si>
  <si>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</si>
  <si>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</si>
  <si>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</si>
  <si>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</si>
  <si>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</si>
  <si>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</si>
  <si>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</si>
  <si>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</si>
  <si>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</si>
  <si>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</si>
  <si>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</si>
  <si>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</si>
  <si>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</si>
  <si>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</si>
  <si>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</si>
  <si>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</si>
  <si>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</si>
  <si>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</si>
  <si>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</si>
  <si>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</si>
  <si>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</si>
  <si>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</si>
  <si>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</si>
  <si>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</si>
  <si>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</si>
  <si>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</si>
  <si>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</si>
  <si>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</si>
  <si>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</si>
  <si>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</si>
  <si>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</si>
  <si>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</si>
  <si>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</si>
  <si>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</si>
  <si>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</si>
  <si>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</si>
  <si>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</si>
  <si>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</si>
  <si>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</si>
  <si>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</si>
  <si>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</si>
  <si>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</si>
  <si>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</si>
  <si>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</si>
  <si>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</si>
  <si>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</si>
  <si>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</si>
  <si>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</si>
  <si>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</si>
  <si>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</si>
  <si>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</si>
  <si>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</si>
  <si>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</si>
  <si>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</si>
  <si>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</si>
  <si>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</si>
  <si>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</si>
  <si>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</si>
  <si>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</si>
  <si>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</si>
  <si>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</si>
  <si>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</si>
  <si>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</si>
  <si>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</si>
  <si>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</si>
  <si>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</si>
  <si>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</si>
  <si>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</si>
  <si>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</si>
  <si>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</si>
  <si>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</si>
  <si>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</si>
  <si>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</si>
  <si>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</si>
  <si>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</si>
  <si>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</si>
  <si>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</si>
  <si>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</si>
  <si>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</si>
  <si>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</si>
  <si>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</si>
  <si>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</si>
  <si>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</si>
  <si>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</si>
  <si>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</si>
  <si>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</si>
  <si>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</si>
  <si>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</si>
  <si>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</si>
  <si>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</si>
  <si>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</si>
  <si>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</si>
  <si>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</si>
  <si>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</si>
  <si>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</si>
  <si>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</si>
  <si>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</si>
  <si>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</si>
  <si>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</si>
  <si>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</si>
  <si>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</si>
  <si>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</si>
  <si>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</si>
  <si>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</si>
  <si>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</si>
  <si>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</si>
  <si>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</si>
  <si>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</si>
  <si>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</si>
  <si>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</si>
  <si>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</si>
  <si>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</si>
  <si>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</si>
  <si>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</si>
  <si>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</si>
  <si>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</si>
  <si>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</si>
  <si>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</si>
  <si>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</si>
  <si>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</si>
  <si>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</si>
  <si>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</si>
  <si>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</si>
  <si>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</si>
  <si>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</si>
  <si>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</si>
  <si>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</si>
  <si>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</si>
  <si>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</si>
  <si>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</si>
  <si>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</si>
  <si>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</si>
  <si>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</si>
  <si>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</si>
  <si>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</si>
  <si>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</si>
  <si>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</si>
  <si>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</si>
  <si>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</si>
  <si>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</si>
  <si>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</si>
  <si>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</si>
  <si>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</si>
  <si>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</si>
  <si>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</si>
  <si>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</si>
  <si>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</si>
  <si>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</si>
  <si>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</si>
  <si>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</si>
  <si>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</si>
  <si>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</si>
  <si>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</si>
  <si>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</si>
  <si>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</si>
  <si>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</si>
  <si>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</si>
  <si>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</si>
  <si>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</si>
  <si>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</si>
  <si>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</si>
  <si>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</si>
  <si>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</si>
  <si>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</si>
  <si>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</si>
  <si>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</si>
  <si>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</si>
  <si>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</si>
  <si>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</si>
  <si>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</si>
  <si>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</si>
  <si>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</si>
  <si>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</si>
  <si>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</si>
  <si>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</si>
  <si>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</si>
  <si>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</si>
  <si>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</si>
  <si>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</si>
  <si>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</si>
  <si>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</si>
  <si>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</si>
  <si>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</si>
  <si>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</si>
  <si>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</si>
  <si>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</si>
  <si>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</si>
  <si>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</si>
  <si>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</si>
  <si>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</si>
  <si>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</si>
  <si>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</si>
  <si>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</si>
  <si>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</si>
  <si>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</si>
  <si>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</si>
  <si>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</si>
  <si>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</si>
  <si>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</si>
  <si>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</si>
  <si>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</si>
  <si>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RAFI GmbH &amp; Co. KG</t>
  </si>
  <si>
    <t>Supplier Umicore (RAFI Subsupplier) response：As a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</si>
  <si>
    <t>Please refer to:https://www.rafi-group.com/business/responsible-minerals-sourcing-policy/</t>
  </si>
  <si>
    <t>315436832</t>
  </si>
  <si>
    <t>Development Support</t>
  </si>
  <si>
    <t>Ravensburger Strasse 128-134, D-88276 Berg</t>
  </si>
  <si>
    <t>Karsten Hoffmann</t>
  </si>
  <si>
    <t>karsten.hoffmann@rafi-group.com</t>
  </si>
  <si>
    <t>0049 751 891284</t>
  </si>
  <si>
    <t>+49 751 891284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</si>
</sst>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17">
    <font>
      <sz val="10"/>
      <name val="Verdana"/>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300">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6" fillId="0" borderId="0" applyNumberFormat="0" applyFill="0" applyBorder="0" applyAlignment="0" applyProtection="0"/>
    <xf numFmtId="0" fontId="83"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2" fillId="0" borderId="0"/>
    <xf numFmtId="0" fontId="2" fillId="0" borderId="0"/>
    <xf numFmtId="0" fontId="2" fillId="0" borderId="0"/>
    <xf numFmtId="0" fontId="2"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8" applyFont="1"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8" applyNumberFormat="1" applyFont="1" applyFill="1" applyBorder="1" applyAlignment="1" applyProtection="1">
      <alignment horizontal="left" vertical="center" wrapText="1"/>
      <protection locked="0"/>
    </xf>
    <xf numFmtId="49" fontId="79" fillId="45" borderId="11" xfId="498" applyNumberFormat="1" applyFont="1" applyFill="1" applyBorder="1" applyAlignment="1" applyProtection="1">
      <alignment horizontal="left" vertical="center" wrapText="1"/>
      <protection locked="0"/>
    </xf>
    <xf numFmtId="49" fontId="79" fillId="45" borderId="33" xfId="498" applyNumberFormat="1" applyFont="1" applyFill="1" applyBorder="1" applyAlignment="1" applyProtection="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116"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cellXfs>
  <cellStyles count="1300">
    <cellStyle name="20 % - Akzent1" xfId="688" builtinId="30" customBuiltin="1"/>
    <cellStyle name="20 % - Akzent1 2" xfId="1166" xr:uid="{0F897628-E8D3-4CC7-B097-A621C00FA4F4}"/>
    <cellStyle name="20 % - Akzent2" xfId="692" builtinId="34" customBuiltin="1"/>
    <cellStyle name="20 % - Akzent2 2" xfId="1169" xr:uid="{73298133-5BF4-4390-846F-B52645F9A44D}"/>
    <cellStyle name="20 % - Akzent3" xfId="696" builtinId="38" customBuiltin="1"/>
    <cellStyle name="20 % - Akzent3 2" xfId="1172" xr:uid="{0304F65E-3478-4B41-BA8E-1B0A0826AAD9}"/>
    <cellStyle name="20 % - Akzent4" xfId="700" builtinId="42" customBuiltin="1"/>
    <cellStyle name="20 % - Akzent4 2" xfId="1175" xr:uid="{16A1278B-796F-4E1E-9586-91FC8C525DF8}"/>
    <cellStyle name="20 % - Akzent5" xfId="704" builtinId="46" customBuiltin="1"/>
    <cellStyle name="20 % - Akzent5 2" xfId="1178" xr:uid="{79EF0753-77EC-4B75-BE4B-3027AFE90326}"/>
    <cellStyle name="20 % - Akzent6" xfId="708" builtinId="50" customBuiltin="1"/>
    <cellStyle name="20 % - Akzent6 2" xfId="1181" xr:uid="{CD77E18E-7BCC-424C-87B5-8FA0F00ADD79}"/>
    <cellStyle name="20% - Accent1 2" xfId="6" xr:uid="{00000000-0005-0000-0000-000006000000}"/>
    <cellStyle name="20% - Accent1 2 2" xfId="597" xr:uid="{00000000-0005-0000-0000-000007000000}"/>
    <cellStyle name="20% - Accent1 2 2 2" xfId="760" xr:uid="{00000000-0005-0000-0000-000008000000}"/>
    <cellStyle name="20% - Accent1 2 2 2 2" xfId="1233" xr:uid="{DCCEEDB8-A8BF-4852-80D4-B6847C06BBEE}"/>
    <cellStyle name="20% - Accent1 2 2 3" xfId="1118" xr:uid="{FD422B1E-3212-41ED-98D2-0782B259E490}"/>
    <cellStyle name="20% - Accent1 2 3" xfId="713" xr:uid="{00000000-0005-0000-0000-000009000000}"/>
    <cellStyle name="20% - Accent1 2 3 2" xfId="1186" xr:uid="{D6A0068F-31C3-425A-9272-AE0F8FE90408}"/>
    <cellStyle name="20% - Accent1 2 4" xfId="836" xr:uid="{38DF4464-88A0-4EFB-9A8C-D9F66495C7C4}"/>
    <cellStyle name="20% - Accent1 3" xfId="807" xr:uid="{00000000-0005-0000-0000-00000A000000}"/>
    <cellStyle name="20% - Accent1 3 2" xfId="1280" xr:uid="{9CDF436C-63AE-4672-80A2-7B58636A65D8}"/>
    <cellStyle name="20% - Accent2 2" xfId="7" xr:uid="{00000000-0005-0000-0000-00000B000000}"/>
    <cellStyle name="20% - Accent2 2 2" xfId="598" xr:uid="{00000000-0005-0000-0000-00000C000000}"/>
    <cellStyle name="20% - Accent2 2 2 2" xfId="761" xr:uid="{00000000-0005-0000-0000-00000D000000}"/>
    <cellStyle name="20% - Accent2 2 2 2 2" xfId="1234" xr:uid="{765A2B8F-7705-4AB4-AD93-6FE74173903C}"/>
    <cellStyle name="20% - Accent2 2 2 3" xfId="1119" xr:uid="{8E1D7E5B-152B-4584-95B1-04E121E37BDB}"/>
    <cellStyle name="20% - Accent2 2 3" xfId="714" xr:uid="{00000000-0005-0000-0000-00000E000000}"/>
    <cellStyle name="20% - Accent2 2 3 2" xfId="1187" xr:uid="{F0B688EF-CD0E-4D81-9362-976FE47DD311}"/>
    <cellStyle name="20% - Accent2 2 4" xfId="837" xr:uid="{02A7EDC4-E7F7-4268-A2B7-748DCF083BF5}"/>
    <cellStyle name="20% - Accent2 3" xfId="810" xr:uid="{00000000-0005-0000-0000-00000F000000}"/>
    <cellStyle name="20% - Accent2 3 2" xfId="1283" xr:uid="{350C6689-458A-4DF9-A5CD-52612B96B9FA}"/>
    <cellStyle name="20% - Accent3 2" xfId="8" xr:uid="{00000000-0005-0000-0000-000010000000}"/>
    <cellStyle name="20% - Accent3 2 2" xfId="599" xr:uid="{00000000-0005-0000-0000-000011000000}"/>
    <cellStyle name="20% - Accent3 2 2 2" xfId="762" xr:uid="{00000000-0005-0000-0000-000012000000}"/>
    <cellStyle name="20% - Accent3 2 2 2 2" xfId="1235" xr:uid="{F56CB1B9-B5D4-40D0-8292-691A61E1E7E2}"/>
    <cellStyle name="20% - Accent3 2 2 3" xfId="1120" xr:uid="{FEAF846F-D507-420A-B257-31650F85E9D4}"/>
    <cellStyle name="20% - Accent3 2 3" xfId="715" xr:uid="{00000000-0005-0000-0000-000013000000}"/>
    <cellStyle name="20% - Accent3 2 3 2" xfId="1188" xr:uid="{DBE3DEDA-3EF8-4EA5-83AA-19FA33932539}"/>
    <cellStyle name="20% - Accent3 2 4" xfId="838" xr:uid="{51B86BB8-266F-4613-B7C1-6B7F533E09FE}"/>
    <cellStyle name="20% - Accent3 3" xfId="813" xr:uid="{00000000-0005-0000-0000-000014000000}"/>
    <cellStyle name="20% - Accent3 3 2" xfId="1286" xr:uid="{28C99A48-0644-4F04-B9A2-149A70C7143B}"/>
    <cellStyle name="20% - Accent4 2" xfId="9" xr:uid="{00000000-0005-0000-0000-000015000000}"/>
    <cellStyle name="20% - Accent4 2 2" xfId="600" xr:uid="{00000000-0005-0000-0000-000016000000}"/>
    <cellStyle name="20% - Accent4 2 2 2" xfId="763" xr:uid="{00000000-0005-0000-0000-000017000000}"/>
    <cellStyle name="20% - Accent4 2 2 2 2" xfId="1236" xr:uid="{5C5EFC23-8E46-41DB-B313-AD1882885B21}"/>
    <cellStyle name="20% - Accent4 2 2 3" xfId="1121" xr:uid="{4EF2502B-6815-42FC-9C24-5A6A3E7DE29B}"/>
    <cellStyle name="20% - Accent4 2 3" xfId="716" xr:uid="{00000000-0005-0000-0000-000018000000}"/>
    <cellStyle name="20% - Accent4 2 3 2" xfId="1189" xr:uid="{2CCB1F9D-35B5-4BE5-BAF6-E721572301E8}"/>
    <cellStyle name="20% - Accent4 2 4" xfId="839" xr:uid="{9909942C-42F2-44A9-9EE5-1D28E7A2A457}"/>
    <cellStyle name="20% - Accent4 3" xfId="816" xr:uid="{00000000-0005-0000-0000-000019000000}"/>
    <cellStyle name="20% - Accent4 3 2" xfId="1289" xr:uid="{8CC025CD-991B-4889-BBD9-03823B5DCA6F}"/>
    <cellStyle name="20% - Accent5 2" xfId="10" xr:uid="{00000000-0005-0000-0000-00001A000000}"/>
    <cellStyle name="20% - Accent5 2 2" xfId="601" xr:uid="{00000000-0005-0000-0000-00001B000000}"/>
    <cellStyle name="20% - Accent5 2 2 2" xfId="764" xr:uid="{00000000-0005-0000-0000-00001C000000}"/>
    <cellStyle name="20% - Accent5 2 2 2 2" xfId="1237" xr:uid="{966F9260-2E44-4310-981D-44935138E2FD}"/>
    <cellStyle name="20% - Accent5 2 2 3" xfId="1122" xr:uid="{F07579F9-8123-4403-B9D3-B62348F9FC4E}"/>
    <cellStyle name="20% - Accent5 2 3" xfId="717" xr:uid="{00000000-0005-0000-0000-00001D000000}"/>
    <cellStyle name="20% - Accent5 2 3 2" xfId="1190" xr:uid="{6FDA11BF-C6E9-40DF-9612-71CA0517F5DC}"/>
    <cellStyle name="20% - Accent5 2 4" xfId="840" xr:uid="{BEABD2C6-A2CD-4E46-B791-C4CAEA2E5D90}"/>
    <cellStyle name="20% - Accent5 3" xfId="819" xr:uid="{00000000-0005-0000-0000-00001E000000}"/>
    <cellStyle name="20% - Accent5 3 2" xfId="1292" xr:uid="{68ACEFB9-5FF8-4086-89E3-C42942CD53D1}"/>
    <cellStyle name="20% - Accent6 2" xfId="11" xr:uid="{00000000-0005-0000-0000-00001F000000}"/>
    <cellStyle name="20% - Accent6 2 2" xfId="602" xr:uid="{00000000-0005-0000-0000-000020000000}"/>
    <cellStyle name="20% - Accent6 2 2 2" xfId="765" xr:uid="{00000000-0005-0000-0000-000021000000}"/>
    <cellStyle name="20% - Accent6 2 2 2 2" xfId="1238" xr:uid="{5CEF04F3-CF89-4EE1-A835-A54F0AC10F4C}"/>
    <cellStyle name="20% - Accent6 2 2 3" xfId="1123" xr:uid="{0C0DD4EB-A107-44E0-9659-8EFAE5A83116}"/>
    <cellStyle name="20% - Accent6 2 3" xfId="718" xr:uid="{00000000-0005-0000-0000-000022000000}"/>
    <cellStyle name="20% - Accent6 2 3 2" xfId="1191" xr:uid="{158CAFEB-AF89-4BC1-B7E0-C21BCD727C3D}"/>
    <cellStyle name="20% - Accent6 2 4" xfId="841" xr:uid="{E7B61756-BC14-4C48-858C-5F1A899584BA}"/>
    <cellStyle name="20% - Accent6 3" xfId="822" xr:uid="{00000000-0005-0000-0000-000023000000}"/>
    <cellStyle name="20% - Accent6 3 2" xfId="1295" xr:uid="{FF4D1C83-234A-4BDE-B7C1-B5A3252BA4B0}"/>
    <cellStyle name="40 % - Akzent1" xfId="689" builtinId="31" customBuiltin="1"/>
    <cellStyle name="40 % - Akzent1 2" xfId="1167" xr:uid="{78A1C874-4277-44DD-A442-FCE7145A333E}"/>
    <cellStyle name="40 % - Akzent2" xfId="693" builtinId="35" customBuiltin="1"/>
    <cellStyle name="40 % - Akzent2 2" xfId="1170" xr:uid="{567F4E23-5F5F-42E8-A951-B79B1CA687BA}"/>
    <cellStyle name="40 % - Akzent3" xfId="697" builtinId="39" customBuiltin="1"/>
    <cellStyle name="40 % - Akzent3 2" xfId="1173" xr:uid="{895FA95F-104B-41FE-9149-F15128045A1C}"/>
    <cellStyle name="40 % - Akzent4" xfId="701" builtinId="43" customBuiltin="1"/>
    <cellStyle name="40 % - Akzent4 2" xfId="1176" xr:uid="{8F88A9F6-F453-4EF1-AD08-98A5E43E8B99}"/>
    <cellStyle name="40 % - Akzent5" xfId="705" builtinId="47" customBuiltin="1"/>
    <cellStyle name="40 % - Akzent5 2" xfId="1179" xr:uid="{1698C80E-7D44-49B9-9E18-1DB46A4BAD7B}"/>
    <cellStyle name="40 % - Akzent6" xfId="709" builtinId="51" customBuiltin="1"/>
    <cellStyle name="40 % - Akzent6 2" xfId="1182" xr:uid="{E010BE21-C7A9-4DFE-B9C6-803A14C1FE2A}"/>
    <cellStyle name="40% - Accent1 2" xfId="12" xr:uid="{00000000-0005-0000-0000-00002A000000}"/>
    <cellStyle name="40% - Accent1 2 2" xfId="603" xr:uid="{00000000-0005-0000-0000-00002B000000}"/>
    <cellStyle name="40% - Accent1 2 2 2" xfId="766" xr:uid="{00000000-0005-0000-0000-00002C000000}"/>
    <cellStyle name="40% - Accent1 2 2 2 2" xfId="1239" xr:uid="{93C96409-AA9C-4946-81E9-55C14A161564}"/>
    <cellStyle name="40% - Accent1 2 2 3" xfId="1124" xr:uid="{BA8A6A7C-E257-466D-8181-A609751233A8}"/>
    <cellStyle name="40% - Accent1 2 3" xfId="719" xr:uid="{00000000-0005-0000-0000-00002D000000}"/>
    <cellStyle name="40% - Accent1 2 3 2" xfId="1192" xr:uid="{7114D9FF-A5B6-4AE8-BB33-830C6643B5A2}"/>
    <cellStyle name="40% - Accent1 2 4" xfId="842" xr:uid="{2342CB0C-D611-4037-92D0-180381CD0749}"/>
    <cellStyle name="40% - Accent1 3" xfId="808" xr:uid="{00000000-0005-0000-0000-00002E000000}"/>
    <cellStyle name="40% - Accent1 3 2" xfId="1281" xr:uid="{1D41C5BB-05E4-40FA-BC7B-EAD354CC8B52}"/>
    <cellStyle name="40% - Accent2 2" xfId="13" xr:uid="{00000000-0005-0000-0000-00002F000000}"/>
    <cellStyle name="40% - Accent2 2 2" xfId="604" xr:uid="{00000000-0005-0000-0000-000030000000}"/>
    <cellStyle name="40% - Accent2 2 2 2" xfId="767" xr:uid="{00000000-0005-0000-0000-000031000000}"/>
    <cellStyle name="40% - Accent2 2 2 2 2" xfId="1240" xr:uid="{E4306EC3-94CC-4DBE-AC3A-5C86ABAFFEF1}"/>
    <cellStyle name="40% - Accent2 2 2 3" xfId="1125" xr:uid="{219E1E4D-8359-451A-9245-4A71F2F8B8A0}"/>
    <cellStyle name="40% - Accent2 2 3" xfId="720" xr:uid="{00000000-0005-0000-0000-000032000000}"/>
    <cellStyle name="40% - Accent2 2 3 2" xfId="1193" xr:uid="{D038ED6A-6B8D-400D-BDE2-AA7187756CBA}"/>
    <cellStyle name="40% - Accent2 2 4" xfId="843" xr:uid="{6A3320F6-234A-4080-9C72-2B522BEB9344}"/>
    <cellStyle name="40% - Accent2 3" xfId="811" xr:uid="{00000000-0005-0000-0000-000033000000}"/>
    <cellStyle name="40% - Accent2 3 2" xfId="1284" xr:uid="{5FEEFB81-D23A-47FB-8C32-A7F83AD84D22}"/>
    <cellStyle name="40% - Accent3 2" xfId="14" xr:uid="{00000000-0005-0000-0000-000034000000}"/>
    <cellStyle name="40% - Accent3 2 2" xfId="605" xr:uid="{00000000-0005-0000-0000-000035000000}"/>
    <cellStyle name="40% - Accent3 2 2 2" xfId="768" xr:uid="{00000000-0005-0000-0000-000036000000}"/>
    <cellStyle name="40% - Accent3 2 2 2 2" xfId="1241" xr:uid="{6D85FF86-3D64-4488-A5C4-38B29BE5D4EE}"/>
    <cellStyle name="40% - Accent3 2 2 3" xfId="1126" xr:uid="{3FDF7992-E016-40D6-B2F9-688DCFC16F85}"/>
    <cellStyle name="40% - Accent3 2 3" xfId="721" xr:uid="{00000000-0005-0000-0000-000037000000}"/>
    <cellStyle name="40% - Accent3 2 3 2" xfId="1194" xr:uid="{9335760A-A9E3-454D-B45F-B88902481D39}"/>
    <cellStyle name="40% - Accent3 2 4" xfId="844" xr:uid="{9A53164F-ED08-4D25-ACF2-C6067025F03F}"/>
    <cellStyle name="40% - Accent3 3" xfId="814" xr:uid="{00000000-0005-0000-0000-000038000000}"/>
    <cellStyle name="40% - Accent3 3 2" xfId="1287" xr:uid="{A9200D36-598D-4042-A961-B6F638AEB752}"/>
    <cellStyle name="40% - Accent4 2" xfId="15" xr:uid="{00000000-0005-0000-0000-000039000000}"/>
    <cellStyle name="40% - Accent4 2 2" xfId="606" xr:uid="{00000000-0005-0000-0000-00003A000000}"/>
    <cellStyle name="40% - Accent4 2 2 2" xfId="769" xr:uid="{00000000-0005-0000-0000-00003B000000}"/>
    <cellStyle name="40% - Accent4 2 2 2 2" xfId="1242" xr:uid="{5433ADC4-B88C-448B-A595-8DDBC4DDC9B7}"/>
    <cellStyle name="40% - Accent4 2 2 3" xfId="1127" xr:uid="{3E694FF7-7D15-4E29-8FF1-2782F82678F0}"/>
    <cellStyle name="40% - Accent4 2 3" xfId="722" xr:uid="{00000000-0005-0000-0000-00003C000000}"/>
    <cellStyle name="40% - Accent4 2 3 2" xfId="1195" xr:uid="{21C9C2F3-A948-4791-BDEF-4A2DF744A5A6}"/>
    <cellStyle name="40% - Accent4 2 4" xfId="845" xr:uid="{97423E46-E215-4B2D-BD00-CC4BBE45E5EE}"/>
    <cellStyle name="40% - Accent4 3" xfId="817" xr:uid="{00000000-0005-0000-0000-00003D000000}"/>
    <cellStyle name="40% - Accent4 3 2" xfId="1290" xr:uid="{D33B894E-E16C-48B3-93CC-3E2595762B5B}"/>
    <cellStyle name="40% - Accent5 2" xfId="16" xr:uid="{00000000-0005-0000-0000-00003E000000}"/>
    <cellStyle name="40% - Accent5 2 2" xfId="607" xr:uid="{00000000-0005-0000-0000-00003F000000}"/>
    <cellStyle name="40% - Accent5 2 2 2" xfId="770" xr:uid="{00000000-0005-0000-0000-000040000000}"/>
    <cellStyle name="40% - Accent5 2 2 2 2" xfId="1243" xr:uid="{DF6E5D93-E430-470B-8AE8-272243A5A2D3}"/>
    <cellStyle name="40% - Accent5 2 2 3" xfId="1128" xr:uid="{8915EE6C-B72E-4964-8B0A-E03E316E43BB}"/>
    <cellStyle name="40% - Accent5 2 3" xfId="723" xr:uid="{00000000-0005-0000-0000-000041000000}"/>
    <cellStyle name="40% - Accent5 2 3 2" xfId="1196" xr:uid="{C73AD1B8-FFC9-46EF-9F05-4A2B5E6163DD}"/>
    <cellStyle name="40% - Accent5 2 4" xfId="846" xr:uid="{C16581F5-A2DD-446E-883E-06977985AECA}"/>
    <cellStyle name="40% - Accent5 3" xfId="820" xr:uid="{00000000-0005-0000-0000-000042000000}"/>
    <cellStyle name="40% - Accent5 3 2" xfId="1293" xr:uid="{D09E7D96-C685-40CE-8DE9-FB6072EDB62A}"/>
    <cellStyle name="40% - Accent6 2" xfId="17" xr:uid="{00000000-0005-0000-0000-000043000000}"/>
    <cellStyle name="40% - Accent6 2 2" xfId="608" xr:uid="{00000000-0005-0000-0000-000044000000}"/>
    <cellStyle name="40% - Accent6 2 2 2" xfId="771" xr:uid="{00000000-0005-0000-0000-000045000000}"/>
    <cellStyle name="40% - Accent6 2 2 2 2" xfId="1244" xr:uid="{E99CBE06-989D-4FC0-B89A-6075958A3AF7}"/>
    <cellStyle name="40% - Accent6 2 2 3" xfId="1129" xr:uid="{38BB1AD5-C831-46C4-85EE-B90D3636FCB3}"/>
    <cellStyle name="40% - Accent6 2 3" xfId="724" xr:uid="{00000000-0005-0000-0000-000046000000}"/>
    <cellStyle name="40% - Accent6 2 3 2" xfId="1197" xr:uid="{232BC492-C3C8-41F3-BD64-DDEAD1856D5E}"/>
    <cellStyle name="40% - Accent6 2 4" xfId="847" xr:uid="{CDEAE430-A7EC-40D0-930F-B16B23E3175C}"/>
    <cellStyle name="40% - Accent6 3" xfId="823" xr:uid="{00000000-0005-0000-0000-000047000000}"/>
    <cellStyle name="40% - Accent6 3 2" xfId="1296" xr:uid="{44C59569-EE76-4C36-A7AF-949461FD84F3}"/>
    <cellStyle name="60 % - Akzent1" xfId="690" builtinId="32" customBuiltin="1"/>
    <cellStyle name="60 % - Akzent1 2" xfId="1168" xr:uid="{E7513A53-1DBC-4DC9-9954-70D57FF3E459}"/>
    <cellStyle name="60 % - Akzent2" xfId="694" builtinId="36" customBuiltin="1"/>
    <cellStyle name="60 % - Akzent2 2" xfId="1171" xr:uid="{2375B8FA-0B13-42E4-968D-61818CF59EA9}"/>
    <cellStyle name="60 % - Akzent3" xfId="698" builtinId="40" customBuiltin="1"/>
    <cellStyle name="60 % - Akzent3 2" xfId="1174" xr:uid="{AA0EF6C5-304E-448C-8697-A7C11CCA5B25}"/>
    <cellStyle name="60 % - Akzent4" xfId="702" builtinId="44" customBuiltin="1"/>
    <cellStyle name="60 % - Akzent4 2" xfId="1177" xr:uid="{85ED344A-EF89-4B57-B828-8AC862158457}"/>
    <cellStyle name="60 % - Akzent5" xfId="706" builtinId="48" customBuiltin="1"/>
    <cellStyle name="60 % - Akzent5 2" xfId="1180" xr:uid="{57DA4789-5F2D-4B46-AD99-7896A4A7945E}"/>
    <cellStyle name="60 % - Akzent6" xfId="710" builtinId="52" customBuiltin="1"/>
    <cellStyle name="60 % - Akzent6 2" xfId="1183" xr:uid="{5F164798-F759-4791-BA93-4A4825692042}"/>
    <cellStyle name="60% - Accent1 2" xfId="18" xr:uid="{00000000-0005-0000-0000-00004E000000}"/>
    <cellStyle name="60% - Accent1 2 2" xfId="609" xr:uid="{00000000-0005-0000-0000-00004F000000}"/>
    <cellStyle name="60% - Accent1 3" xfId="809" xr:uid="{00000000-0005-0000-0000-000050000000}"/>
    <cellStyle name="60% - Accent1 3 2" xfId="1282" xr:uid="{9DFF7F30-9C0D-4E9E-AFF4-792D3CC0AA93}"/>
    <cellStyle name="60% - Accent2 2" xfId="19" xr:uid="{00000000-0005-0000-0000-000051000000}"/>
    <cellStyle name="60% - Accent2 2 2" xfId="610" xr:uid="{00000000-0005-0000-0000-000052000000}"/>
    <cellStyle name="60% - Accent2 3" xfId="812" xr:uid="{00000000-0005-0000-0000-000053000000}"/>
    <cellStyle name="60% - Accent2 3 2" xfId="1285" xr:uid="{1B8525F2-792F-4AD4-8451-BC25B931543A}"/>
    <cellStyle name="60% - Accent3 2" xfId="20" xr:uid="{00000000-0005-0000-0000-000054000000}"/>
    <cellStyle name="60% - Accent3 2 2" xfId="611" xr:uid="{00000000-0005-0000-0000-000055000000}"/>
    <cellStyle name="60% - Accent3 3" xfId="815" xr:uid="{00000000-0005-0000-0000-000056000000}"/>
    <cellStyle name="60% - Accent3 3 2" xfId="1288" xr:uid="{EBBD0D91-A193-4715-AFCB-302378727646}"/>
    <cellStyle name="60% - Accent4 2" xfId="21" xr:uid="{00000000-0005-0000-0000-000057000000}"/>
    <cellStyle name="60% - Accent4 2 2" xfId="612" xr:uid="{00000000-0005-0000-0000-000058000000}"/>
    <cellStyle name="60% - Accent4 3" xfId="818" xr:uid="{00000000-0005-0000-0000-000059000000}"/>
    <cellStyle name="60% - Accent4 3 2" xfId="1291" xr:uid="{71383262-2BA4-4FE1-9C69-015A0A62B500}"/>
    <cellStyle name="60% - Accent5 2" xfId="22" xr:uid="{00000000-0005-0000-0000-00005A000000}"/>
    <cellStyle name="60% - Accent5 2 2" xfId="613" xr:uid="{00000000-0005-0000-0000-00005B000000}"/>
    <cellStyle name="60% - Accent5 3" xfId="821" xr:uid="{00000000-0005-0000-0000-00005C000000}"/>
    <cellStyle name="60% - Accent5 3 2" xfId="1294" xr:uid="{3BE86DEE-9775-412B-87D7-EA2C1F2F2FE7}"/>
    <cellStyle name="60% - Accent6 2" xfId="23" xr:uid="{00000000-0005-0000-0000-00005D000000}"/>
    <cellStyle name="60% - Accent6 2 2" xfId="614" xr:uid="{00000000-0005-0000-0000-00005E000000}"/>
    <cellStyle name="60% - Accent6 3" xfId="824" xr:uid="{00000000-0005-0000-0000-00005F000000}"/>
    <cellStyle name="60% - Accent6 3 2" xfId="1297" xr:uid="{A380AFF4-8E8B-47E7-9482-8B56825AF7E8}"/>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2 2" xfId="848" xr:uid="{17785642-2D10-4FC6-8260-D837AA7C71DB}"/>
    <cellStyle name="Comma [0] 3" xfId="35" xr:uid="{00000000-0005-0000-0000-00007F000000}"/>
    <cellStyle name="Comma [0] 3 2" xfId="849" xr:uid="{B7C3142C-65C4-4BC6-A98D-DA683EC2C857}"/>
    <cellStyle name="Comma [0] 4" xfId="36" xr:uid="{00000000-0005-0000-0000-000080000000}"/>
    <cellStyle name="Comma [0] 5" xfId="835" xr:uid="{72F86693-4D0C-4D0D-A1EF-BCC5CF715CF5}"/>
    <cellStyle name="Comma 10" xfId="37" xr:uid="{00000000-0005-0000-0000-000081000000}"/>
    <cellStyle name="Comma 10 2" xfId="850" xr:uid="{1DF3B84F-2CAF-4D88-BB72-2A80C4D1BFD3}"/>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 2" xfId="851" xr:uid="{A30C9422-152A-47C3-8F88-993A972B4617}"/>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6 2" xfId="852" xr:uid="{F14375CB-EEBD-4BD4-962A-17691F78BCFC}"/>
    <cellStyle name="Comma 117" xfId="56" xr:uid="{00000000-0005-0000-0000-000094000000}"/>
    <cellStyle name="Comma 117 2" xfId="853" xr:uid="{7E873163-E194-4545-B52E-657C89D47470}"/>
    <cellStyle name="Comma 118" xfId="57" xr:uid="{00000000-0005-0000-0000-000095000000}"/>
    <cellStyle name="Comma 118 2" xfId="854" xr:uid="{9048F3BD-E955-4B59-96AD-8DC69F5D76B3}"/>
    <cellStyle name="Comma 119" xfId="58" xr:uid="{00000000-0005-0000-0000-000096000000}"/>
    <cellStyle name="Comma 119 2" xfId="855" xr:uid="{86225D77-496E-416E-A8AE-E5264086406E}"/>
    <cellStyle name="Comma 12" xfId="59" xr:uid="{00000000-0005-0000-0000-000097000000}"/>
    <cellStyle name="Comma 12 2" xfId="856" xr:uid="{4C64E8EE-DDF6-4807-8738-C3990544C83C}"/>
    <cellStyle name="Comma 120" xfId="60" xr:uid="{00000000-0005-0000-0000-000098000000}"/>
    <cellStyle name="Comma 120 2" xfId="857" xr:uid="{32C92AFF-8E6D-4831-89B8-9BE5A6E0BF0B}"/>
    <cellStyle name="Comma 121" xfId="61" xr:uid="{00000000-0005-0000-0000-000099000000}"/>
    <cellStyle name="Comma 121 2" xfId="858" xr:uid="{878B6037-9374-4EFC-A661-C6C88EAC15A8}"/>
    <cellStyle name="Comma 122" xfId="62" xr:uid="{00000000-0005-0000-0000-00009A000000}"/>
    <cellStyle name="Comma 122 2" xfId="859" xr:uid="{C22A4419-EB7D-4A7E-8183-70E61C8D94A2}"/>
    <cellStyle name="Comma 123" xfId="63" xr:uid="{00000000-0005-0000-0000-00009B000000}"/>
    <cellStyle name="Comma 123 2" xfId="860" xr:uid="{9BFF4299-FA6E-4A44-8075-13B2BA0E935A}"/>
    <cellStyle name="Comma 124" xfId="64" xr:uid="{00000000-0005-0000-0000-00009C000000}"/>
    <cellStyle name="Comma 124 2" xfId="861" xr:uid="{A9AC11B9-278E-4EE6-95BE-EDE5DB11EE10}"/>
    <cellStyle name="Comma 125" xfId="65" xr:uid="{00000000-0005-0000-0000-00009D000000}"/>
    <cellStyle name="Comma 125 2" xfId="862" xr:uid="{4B8959C8-3077-44A3-8E06-E7C84AB5D852}"/>
    <cellStyle name="Comma 126" xfId="66" xr:uid="{00000000-0005-0000-0000-00009E000000}"/>
    <cellStyle name="Comma 126 2" xfId="863" xr:uid="{2FA101C9-23B3-47EE-B09F-C105DE264FC5}"/>
    <cellStyle name="Comma 127" xfId="67" xr:uid="{00000000-0005-0000-0000-00009F000000}"/>
    <cellStyle name="Comma 127 2" xfId="864" xr:uid="{BA277DBE-6196-48FF-81CF-CD61A3FDBC06}"/>
    <cellStyle name="Comma 128" xfId="68" xr:uid="{00000000-0005-0000-0000-0000A0000000}"/>
    <cellStyle name="Comma 128 2" xfId="865" xr:uid="{A5210B80-8188-4C3B-ADA4-FC7B5B761A9C}"/>
    <cellStyle name="Comma 129" xfId="69" xr:uid="{00000000-0005-0000-0000-0000A1000000}"/>
    <cellStyle name="Comma 129 2" xfId="866" xr:uid="{76F6E443-7956-45BC-B84B-68244C9DD5DE}"/>
    <cellStyle name="Comma 13" xfId="70" xr:uid="{00000000-0005-0000-0000-0000A2000000}"/>
    <cellStyle name="Comma 13 2" xfId="867" xr:uid="{A582BA4F-EC44-4816-A27F-EAFA68B0EC36}"/>
    <cellStyle name="Comma 130" xfId="71" xr:uid="{00000000-0005-0000-0000-0000A3000000}"/>
    <cellStyle name="Comma 130 2" xfId="868" xr:uid="{374D3D11-D58E-4899-9AD2-DDF25EDB81C8}"/>
    <cellStyle name="Comma 131" xfId="72" xr:uid="{00000000-0005-0000-0000-0000A4000000}"/>
    <cellStyle name="Comma 131 2" xfId="869" xr:uid="{F2E43A7F-8946-43DE-84EB-899EE5CCE5CE}"/>
    <cellStyle name="Comma 132" xfId="73" xr:uid="{00000000-0005-0000-0000-0000A5000000}"/>
    <cellStyle name="Comma 132 2" xfId="870" xr:uid="{16887941-9452-4227-86F3-F9B32AE87730}"/>
    <cellStyle name="Comma 133" xfId="74" xr:uid="{00000000-0005-0000-0000-0000A6000000}"/>
    <cellStyle name="Comma 133 2" xfId="871" xr:uid="{9FE9CC0F-95EB-4B7F-AC03-8D19E2195421}"/>
    <cellStyle name="Comma 134" xfId="75" xr:uid="{00000000-0005-0000-0000-0000A7000000}"/>
    <cellStyle name="Comma 134 2" xfId="872" xr:uid="{B603E529-29CB-42C5-830E-D0CF20811C13}"/>
    <cellStyle name="Comma 135" xfId="76" xr:uid="{00000000-0005-0000-0000-0000A8000000}"/>
    <cellStyle name="Comma 135 2" xfId="873" xr:uid="{68876C9C-9A1D-4F8F-8E18-E25D8CF25157}"/>
    <cellStyle name="Comma 136" xfId="77" xr:uid="{00000000-0005-0000-0000-0000A9000000}"/>
    <cellStyle name="Comma 136 2" xfId="874" xr:uid="{75D515EA-D908-4C7C-9479-DFB2C2930F59}"/>
    <cellStyle name="Comma 137" xfId="78" xr:uid="{00000000-0005-0000-0000-0000AA000000}"/>
    <cellStyle name="Comma 137 2" xfId="875" xr:uid="{67D20BBB-EB2E-479B-A138-BDF6DD6764A9}"/>
    <cellStyle name="Comma 138" xfId="79" xr:uid="{00000000-0005-0000-0000-0000AB000000}"/>
    <cellStyle name="Comma 138 2" xfId="876" xr:uid="{0FD20A24-CC69-4D87-8FEA-1DB00509821F}"/>
    <cellStyle name="Comma 139" xfId="80" xr:uid="{00000000-0005-0000-0000-0000AC000000}"/>
    <cellStyle name="Comma 14" xfId="81" xr:uid="{00000000-0005-0000-0000-0000AD000000}"/>
    <cellStyle name="Comma 14 2" xfId="877" xr:uid="{747A0DD7-16D6-4B2A-80CA-14FB8B562C5A}"/>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 2" xfId="878" xr:uid="{E23A3B18-F2D9-4173-ACF7-E006ADCF4079}"/>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 2" xfId="879" xr:uid="{A73A5BC5-EDD3-4C45-AFE1-E4EACC46F7AA}"/>
    <cellStyle name="Comma 160" xfId="104" xr:uid="{00000000-0005-0000-0000-0000C4000000}"/>
    <cellStyle name="Comma 160 2" xfId="880" xr:uid="{2EA1409A-F6AF-4DE4-A59D-328F5DFAE8B9}"/>
    <cellStyle name="Comma 161" xfId="105" xr:uid="{00000000-0005-0000-0000-0000C5000000}"/>
    <cellStyle name="Comma 161 2" xfId="881" xr:uid="{8BE04DEA-F377-4ADF-8B98-76469D056A57}"/>
    <cellStyle name="Comma 162" xfId="106" xr:uid="{00000000-0005-0000-0000-0000C6000000}"/>
    <cellStyle name="Comma 162 2" xfId="882" xr:uid="{D1C71223-9AB5-4F0E-91D8-D59117280B0C}"/>
    <cellStyle name="Comma 163" xfId="107" xr:uid="{00000000-0005-0000-0000-0000C7000000}"/>
    <cellStyle name="Comma 163 2" xfId="883" xr:uid="{98ABD6DE-EF44-4281-B19E-784E06F8B17E}"/>
    <cellStyle name="Comma 164" xfId="108" xr:uid="{00000000-0005-0000-0000-0000C8000000}"/>
    <cellStyle name="Comma 164 2" xfId="884" xr:uid="{949F7334-F799-4958-8F1F-E4D042FDA950}"/>
    <cellStyle name="Comma 165" xfId="109" xr:uid="{00000000-0005-0000-0000-0000C9000000}"/>
    <cellStyle name="Comma 165 2" xfId="885" xr:uid="{009070D0-FC92-49F5-B9A0-C27086D8F9A4}"/>
    <cellStyle name="Comma 166" xfId="110" xr:uid="{00000000-0005-0000-0000-0000CA000000}"/>
    <cellStyle name="Comma 166 2" xfId="886" xr:uid="{A68CE504-4780-47A1-B447-C83588A04F86}"/>
    <cellStyle name="Comma 167" xfId="111" xr:uid="{00000000-0005-0000-0000-0000CB000000}"/>
    <cellStyle name="Comma 167 2" xfId="887" xr:uid="{E8B45ABA-38EB-4BAA-BAB3-9B951D086231}"/>
    <cellStyle name="Comma 168" xfId="112" xr:uid="{00000000-0005-0000-0000-0000CC000000}"/>
    <cellStyle name="Comma 168 2" xfId="888" xr:uid="{03E3B93E-BE5E-4202-BF47-94062847D344}"/>
    <cellStyle name="Comma 169" xfId="113" xr:uid="{00000000-0005-0000-0000-0000CD000000}"/>
    <cellStyle name="Comma 169 2" xfId="889" xr:uid="{064C1100-7377-402D-BA3E-1BB7629AE617}"/>
    <cellStyle name="Comma 17" xfId="114" xr:uid="{00000000-0005-0000-0000-0000CE000000}"/>
    <cellStyle name="Comma 17 2" xfId="890" xr:uid="{6E907D6E-6906-43FA-A5D5-88B6F1F29EC1}"/>
    <cellStyle name="Comma 170" xfId="115" xr:uid="{00000000-0005-0000-0000-0000CF000000}"/>
    <cellStyle name="Comma 170 2" xfId="891" xr:uid="{DA496A1A-DB78-406B-9BE2-8ABF941F4381}"/>
    <cellStyle name="Comma 171" xfId="116" xr:uid="{00000000-0005-0000-0000-0000D0000000}"/>
    <cellStyle name="Comma 171 2" xfId="892" xr:uid="{6E87C8AF-C92C-4CA1-BC94-FFC819D8232C}"/>
    <cellStyle name="Comma 172" xfId="117" xr:uid="{00000000-0005-0000-0000-0000D1000000}"/>
    <cellStyle name="Comma 172 2" xfId="893" xr:uid="{BC63EA33-3903-4E53-B68D-75DC46851165}"/>
    <cellStyle name="Comma 173" xfId="118" xr:uid="{00000000-0005-0000-0000-0000D2000000}"/>
    <cellStyle name="Comma 173 2" xfId="894" xr:uid="{D84244DF-D2DB-4E39-9BE8-D8A149DD8F0F}"/>
    <cellStyle name="Comma 174" xfId="119" xr:uid="{00000000-0005-0000-0000-0000D3000000}"/>
    <cellStyle name="Comma 174 2" xfId="895" xr:uid="{E904CA95-A060-4F07-A0FA-622092D34732}"/>
    <cellStyle name="Comma 175" xfId="120" xr:uid="{00000000-0005-0000-0000-0000D4000000}"/>
    <cellStyle name="Comma 175 2" xfId="896" xr:uid="{6076C4AD-4E1D-4A6E-9A5D-9DD3D0665640}"/>
    <cellStyle name="Comma 176" xfId="121" xr:uid="{00000000-0005-0000-0000-0000D5000000}"/>
    <cellStyle name="Comma 176 2" xfId="897" xr:uid="{D688EC4F-C9E9-48E5-9FF9-93FA3C06A16F}"/>
    <cellStyle name="Comma 177" xfId="122" xr:uid="{00000000-0005-0000-0000-0000D6000000}"/>
    <cellStyle name="Comma 177 2" xfId="898" xr:uid="{80741636-F3D3-41F9-B7CC-559650BDB61F}"/>
    <cellStyle name="Comma 178" xfId="123" xr:uid="{00000000-0005-0000-0000-0000D7000000}"/>
    <cellStyle name="Comma 178 2" xfId="899" xr:uid="{9249A936-19D7-4EDB-AC10-CAFE765EA27C}"/>
    <cellStyle name="Comma 179" xfId="124" xr:uid="{00000000-0005-0000-0000-0000D8000000}"/>
    <cellStyle name="Comma 179 2" xfId="900" xr:uid="{0419D799-2099-4B3F-AD85-AA875B24FBC1}"/>
    <cellStyle name="Comma 18" xfId="125" xr:uid="{00000000-0005-0000-0000-0000D9000000}"/>
    <cellStyle name="Comma 18 2" xfId="901" xr:uid="{D3917393-8AC9-45BD-817C-5B3F1773C99E}"/>
    <cellStyle name="Comma 180" xfId="126" xr:uid="{00000000-0005-0000-0000-0000DA000000}"/>
    <cellStyle name="Comma 180 2" xfId="902" xr:uid="{E9A3839A-9823-4054-9D2E-079CB1133AC6}"/>
    <cellStyle name="Comma 181" xfId="127" xr:uid="{00000000-0005-0000-0000-0000DB000000}"/>
    <cellStyle name="Comma 181 2" xfId="903" xr:uid="{5F731D0C-7D7E-4AFB-A344-6BD5C3FD1092}"/>
    <cellStyle name="Comma 182" xfId="128" xr:uid="{00000000-0005-0000-0000-0000DC000000}"/>
    <cellStyle name="Comma 182 2" xfId="904" xr:uid="{CD1F6DE3-001F-4772-BE8A-234272599FE3}"/>
    <cellStyle name="Comma 183" xfId="129" xr:uid="{00000000-0005-0000-0000-0000DD000000}"/>
    <cellStyle name="Comma 183 2" xfId="905" xr:uid="{C4956542-C4E2-4548-87C1-447A4B72E963}"/>
    <cellStyle name="Comma 184" xfId="130" xr:uid="{00000000-0005-0000-0000-0000DE000000}"/>
    <cellStyle name="Comma 184 2" xfId="906" xr:uid="{0199D611-CE55-41D0-9E08-188CB46D0220}"/>
    <cellStyle name="Comma 185" xfId="131" xr:uid="{00000000-0005-0000-0000-0000DF000000}"/>
    <cellStyle name="Comma 185 2" xfId="907" xr:uid="{D04678F6-6883-4C58-9828-3D33A9377139}"/>
    <cellStyle name="Comma 186" xfId="132" xr:uid="{00000000-0005-0000-0000-0000E0000000}"/>
    <cellStyle name="Comma 186 2" xfId="908" xr:uid="{C816641C-D2B0-4F91-9036-297C3DA0003B}"/>
    <cellStyle name="Comma 187" xfId="133" xr:uid="{00000000-0005-0000-0000-0000E1000000}"/>
    <cellStyle name="Comma 187 2" xfId="909" xr:uid="{5C9BA974-8591-4E92-BE89-003CB8BE0865}"/>
    <cellStyle name="Comma 188" xfId="134" xr:uid="{00000000-0005-0000-0000-0000E2000000}"/>
    <cellStyle name="Comma 188 2" xfId="910" xr:uid="{47808EE3-EF60-427B-98A1-F303CA6D3503}"/>
    <cellStyle name="Comma 189" xfId="135" xr:uid="{00000000-0005-0000-0000-0000E3000000}"/>
    <cellStyle name="Comma 189 2" xfId="911" xr:uid="{1A0B9E58-7778-4468-88EF-7EC8BA72AD85}"/>
    <cellStyle name="Comma 19" xfId="136" xr:uid="{00000000-0005-0000-0000-0000E4000000}"/>
    <cellStyle name="Comma 19 2" xfId="912" xr:uid="{563A928D-7F81-4BB8-903B-5F9E9836B9B6}"/>
    <cellStyle name="Comma 190" xfId="137" xr:uid="{00000000-0005-0000-0000-0000E5000000}"/>
    <cellStyle name="Comma 190 2" xfId="913" xr:uid="{FB32100F-D794-45BC-86B5-F2C6BE4487EB}"/>
    <cellStyle name="Comma 191" xfId="138" xr:uid="{00000000-0005-0000-0000-0000E6000000}"/>
    <cellStyle name="Comma 191 2" xfId="914" xr:uid="{940967D7-3872-4E0C-8EC2-1F831DDA9A39}"/>
    <cellStyle name="Comma 192" xfId="139" xr:uid="{00000000-0005-0000-0000-0000E7000000}"/>
    <cellStyle name="Comma 192 2" xfId="915" xr:uid="{05F6E933-7E93-4D6E-BEF1-3775EADE5DD4}"/>
    <cellStyle name="Comma 193" xfId="140" xr:uid="{00000000-0005-0000-0000-0000E8000000}"/>
    <cellStyle name="Comma 193 2" xfId="916" xr:uid="{BF7A19D1-2339-4A84-B596-318665E98D94}"/>
    <cellStyle name="Comma 194" xfId="141" xr:uid="{00000000-0005-0000-0000-0000E9000000}"/>
    <cellStyle name="Comma 194 2" xfId="917" xr:uid="{44297F2E-9F30-451C-8574-26203F0960AA}"/>
    <cellStyle name="Comma 195" xfId="142" xr:uid="{00000000-0005-0000-0000-0000EA000000}"/>
    <cellStyle name="Comma 195 2" xfId="918" xr:uid="{BEA02197-BBB2-4A83-ABD4-485CF7A8755D}"/>
    <cellStyle name="Comma 196" xfId="143" xr:uid="{00000000-0005-0000-0000-0000EB000000}"/>
    <cellStyle name="Comma 196 2" xfId="919" xr:uid="{BE7B5E20-AE1C-4F2A-9565-A9DFE8286EB4}"/>
    <cellStyle name="Comma 197" xfId="144" xr:uid="{00000000-0005-0000-0000-0000EC000000}"/>
    <cellStyle name="Comma 197 2" xfId="920" xr:uid="{8F420CF6-AA61-4AD1-8A9C-2B16941132D5}"/>
    <cellStyle name="Comma 198" xfId="145" xr:uid="{00000000-0005-0000-0000-0000ED000000}"/>
    <cellStyle name="Comma 198 2" xfId="921" xr:uid="{6B648A59-EC76-427A-8DDB-5C4E69437BE4}"/>
    <cellStyle name="Comma 199" xfId="146" xr:uid="{00000000-0005-0000-0000-0000EE000000}"/>
    <cellStyle name="Comma 199 2" xfId="922" xr:uid="{D2C029BC-90D8-40E6-A467-76B3E9C673EE}"/>
    <cellStyle name="Comma 2" xfId="147" xr:uid="{00000000-0005-0000-0000-0000EF000000}"/>
    <cellStyle name="Comma 2 2" xfId="923" xr:uid="{CCCE7F09-E4B0-49A7-997D-1C988E38E665}"/>
    <cellStyle name="Comma 20" xfId="148" xr:uid="{00000000-0005-0000-0000-0000F0000000}"/>
    <cellStyle name="Comma 20 2" xfId="924" xr:uid="{704BEF6F-6A83-4AF2-A60D-D485E567AC23}"/>
    <cellStyle name="Comma 200" xfId="149" xr:uid="{00000000-0005-0000-0000-0000F1000000}"/>
    <cellStyle name="Comma 200 2" xfId="925" xr:uid="{C5CE4292-E14C-462A-AA18-7D046C357157}"/>
    <cellStyle name="Comma 201" xfId="150" xr:uid="{00000000-0005-0000-0000-0000F2000000}"/>
    <cellStyle name="Comma 201 2" xfId="926" xr:uid="{38AE9E51-4C1E-4B11-A036-397DA08641D1}"/>
    <cellStyle name="Comma 202" xfId="151" xr:uid="{00000000-0005-0000-0000-0000F3000000}"/>
    <cellStyle name="Comma 202 2" xfId="927" xr:uid="{17A86057-15F2-4E47-AE9C-C8AFB6B856AC}"/>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 2" xfId="928" xr:uid="{7FFC0B3D-633C-44E6-9958-A97D1F38BB96}"/>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 2" xfId="929" xr:uid="{909C62FF-BFB8-40F9-B063-AB6C6286B33D}"/>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24" xfId="834" xr:uid="{9D6CA2E7-CFBA-492C-AF57-FDFEFFF38ED5}"/>
    <cellStyle name="Comma 225" xfId="1165" xr:uid="{825C1F2C-9D81-4B5B-ACE8-AF8E2C0E7161}"/>
    <cellStyle name="Comma 23" xfId="175" xr:uid="{00000000-0005-0000-0000-00000B010000}"/>
    <cellStyle name="Comma 23 2" xfId="930" xr:uid="{6853E1D3-C50D-40B9-9079-2C8C2B46DF6A}"/>
    <cellStyle name="Comma 24" xfId="176" xr:uid="{00000000-0005-0000-0000-00000C010000}"/>
    <cellStyle name="Comma 24 2" xfId="931" xr:uid="{564A4A81-3E2B-4D02-AF50-5F8CAFA2ED39}"/>
    <cellStyle name="Comma 25" xfId="177" xr:uid="{00000000-0005-0000-0000-00000D010000}"/>
    <cellStyle name="Comma 25 2" xfId="932" xr:uid="{2E49BD0A-8DBC-41CE-A9EC-776B8C10E629}"/>
    <cellStyle name="Comma 26" xfId="178" xr:uid="{00000000-0005-0000-0000-00000E010000}"/>
    <cellStyle name="Comma 26 2" xfId="933" xr:uid="{0727D4E4-EE40-40F1-98C0-1EB51064EA07}"/>
    <cellStyle name="Comma 27" xfId="179" xr:uid="{00000000-0005-0000-0000-00000F010000}"/>
    <cellStyle name="Comma 27 2" xfId="934" xr:uid="{DF5D3D25-7014-488D-B97B-CAD008939FB4}"/>
    <cellStyle name="Comma 28" xfId="180" xr:uid="{00000000-0005-0000-0000-000010010000}"/>
    <cellStyle name="Comma 28 2" xfId="935" xr:uid="{4AD76D6E-08FD-4185-BDF3-B7BAADA301D2}"/>
    <cellStyle name="Comma 29" xfId="181" xr:uid="{00000000-0005-0000-0000-000011010000}"/>
    <cellStyle name="Comma 29 2" xfId="936" xr:uid="{09A82CC9-DA04-41F8-B708-18866B6BB185}"/>
    <cellStyle name="Comma 3" xfId="182" xr:uid="{00000000-0005-0000-0000-000012010000}"/>
    <cellStyle name="Comma 3 2" xfId="937" xr:uid="{6A5F5C57-C1B8-44C8-8A9C-95D4EFE963A0}"/>
    <cellStyle name="Comma 30" xfId="183" xr:uid="{00000000-0005-0000-0000-000013010000}"/>
    <cellStyle name="Comma 30 2" xfId="938" xr:uid="{386D6CDE-AC48-4DF6-80A7-DF305155BF15}"/>
    <cellStyle name="Comma 31" xfId="184" xr:uid="{00000000-0005-0000-0000-000014010000}"/>
    <cellStyle name="Comma 31 2" xfId="939" xr:uid="{52C0C1FC-EA26-43FB-8B05-59ED9742EE94}"/>
    <cellStyle name="Comma 32" xfId="185" xr:uid="{00000000-0005-0000-0000-000015010000}"/>
    <cellStyle name="Comma 32 2" xfId="940" xr:uid="{A6999440-452C-435F-9952-D682A11A5348}"/>
    <cellStyle name="Comma 33" xfId="186" xr:uid="{00000000-0005-0000-0000-000016010000}"/>
    <cellStyle name="Comma 33 2" xfId="941" xr:uid="{1B966265-3EAC-4DAB-ACF4-E2348AE32617}"/>
    <cellStyle name="Comma 34" xfId="187" xr:uid="{00000000-0005-0000-0000-000017010000}"/>
    <cellStyle name="Comma 34 2" xfId="942" xr:uid="{9601B87D-4195-477F-9E37-E1D23747FA0F}"/>
    <cellStyle name="Comma 35" xfId="188" xr:uid="{00000000-0005-0000-0000-000018010000}"/>
    <cellStyle name="Comma 35 2" xfId="943" xr:uid="{D26CAC2E-E715-47E3-BC23-DEF4940D5E30}"/>
    <cellStyle name="Comma 36" xfId="189" xr:uid="{00000000-0005-0000-0000-000019010000}"/>
    <cellStyle name="Comma 36 2" xfId="944" xr:uid="{729AECA8-5338-4900-8B94-50FD084AF00C}"/>
    <cellStyle name="Comma 37" xfId="190" xr:uid="{00000000-0005-0000-0000-00001A010000}"/>
    <cellStyle name="Comma 37 2" xfId="945" xr:uid="{ED24DBAC-50FA-4D9A-B941-B9890CD7D117}"/>
    <cellStyle name="Comma 38" xfId="191" xr:uid="{00000000-0005-0000-0000-00001B010000}"/>
    <cellStyle name="Comma 38 2" xfId="946" xr:uid="{E358E094-C821-4CB0-9E2B-A48A95311180}"/>
    <cellStyle name="Comma 39" xfId="192" xr:uid="{00000000-0005-0000-0000-00001C010000}"/>
    <cellStyle name="Comma 39 2" xfId="947" xr:uid="{49361EA6-3114-4BD2-ACC6-18F96AC6E667}"/>
    <cellStyle name="Comma 4" xfId="193" xr:uid="{00000000-0005-0000-0000-00001D010000}"/>
    <cellStyle name="Comma 4 2" xfId="948" xr:uid="{76C1D0A4-64FE-4BEC-B03D-970F83369A21}"/>
    <cellStyle name="Comma 40" xfId="194" xr:uid="{00000000-0005-0000-0000-00001E010000}"/>
    <cellStyle name="Comma 40 2" xfId="949" xr:uid="{7DE4A597-D901-4E73-A07A-712FF61F2A94}"/>
    <cellStyle name="Comma 41" xfId="195" xr:uid="{00000000-0005-0000-0000-00001F010000}"/>
    <cellStyle name="Comma 41 2" xfId="950" xr:uid="{6B5BBAE2-C11E-43E4-B6E9-FEF7DC400478}"/>
    <cellStyle name="Comma 42" xfId="196" xr:uid="{00000000-0005-0000-0000-000020010000}"/>
    <cellStyle name="Comma 42 2" xfId="951" xr:uid="{536A6F13-6C71-411F-9C16-C7EE1769EF79}"/>
    <cellStyle name="Comma 43" xfId="197" xr:uid="{00000000-0005-0000-0000-000021010000}"/>
    <cellStyle name="Comma 43 2" xfId="952" xr:uid="{47DEDE34-1CC2-4D5A-89CB-C11E04FCA435}"/>
    <cellStyle name="Comma 44" xfId="198" xr:uid="{00000000-0005-0000-0000-000022010000}"/>
    <cellStyle name="Comma 44 2" xfId="953" xr:uid="{1CD7743C-8EF8-4A0C-9FAB-BEF06BC9065F}"/>
    <cellStyle name="Comma 45" xfId="199" xr:uid="{00000000-0005-0000-0000-000023010000}"/>
    <cellStyle name="Comma 45 2" xfId="954" xr:uid="{3A04A1ED-3BAB-401E-BBAC-5776B7A74B5E}"/>
    <cellStyle name="Comma 46" xfId="200" xr:uid="{00000000-0005-0000-0000-000024010000}"/>
    <cellStyle name="Comma 46 2" xfId="955" xr:uid="{2DBBA683-4721-47DF-8F9A-7200F295C635}"/>
    <cellStyle name="Comma 47" xfId="201" xr:uid="{00000000-0005-0000-0000-000025010000}"/>
    <cellStyle name="Comma 47 2" xfId="956" xr:uid="{3FEE60FB-2B46-419C-A25D-FB7EE78AF306}"/>
    <cellStyle name="Comma 48" xfId="202" xr:uid="{00000000-0005-0000-0000-000026010000}"/>
    <cellStyle name="Comma 48 2" xfId="957" xr:uid="{30D465F8-846B-4AB9-B203-54C903827F95}"/>
    <cellStyle name="Comma 49" xfId="203" xr:uid="{00000000-0005-0000-0000-000027010000}"/>
    <cellStyle name="Comma 49 2" xfId="958" xr:uid="{04C0424F-8117-4A47-A218-984380B227FC}"/>
    <cellStyle name="Comma 5" xfId="204" xr:uid="{00000000-0005-0000-0000-000028010000}"/>
    <cellStyle name="Comma 5 2" xfId="959" xr:uid="{A5EE94B6-D982-4929-84F0-5B7A9C2DDC4B}"/>
    <cellStyle name="Comma 50" xfId="205" xr:uid="{00000000-0005-0000-0000-000029010000}"/>
    <cellStyle name="Comma 50 2" xfId="960" xr:uid="{B331D6C9-C4BD-4352-9278-63C1E01CC6E2}"/>
    <cellStyle name="Comma 51" xfId="206" xr:uid="{00000000-0005-0000-0000-00002A010000}"/>
    <cellStyle name="Comma 51 2" xfId="961" xr:uid="{DEE47E78-A69C-43E6-AB0A-55F123C3FA92}"/>
    <cellStyle name="Comma 52" xfId="207" xr:uid="{00000000-0005-0000-0000-00002B010000}"/>
    <cellStyle name="Comma 52 2" xfId="962" xr:uid="{D8102B7C-FB4B-4D79-B1FC-5EB9DA223132}"/>
    <cellStyle name="Comma 53" xfId="208" xr:uid="{00000000-0005-0000-0000-00002C010000}"/>
    <cellStyle name="Comma 53 2" xfId="963" xr:uid="{F22D19ED-54FE-4BD8-B661-9DCCBA81EFF9}"/>
    <cellStyle name="Comma 54" xfId="209" xr:uid="{00000000-0005-0000-0000-00002D010000}"/>
    <cellStyle name="Comma 54 2" xfId="964" xr:uid="{185D288F-7792-4E08-8585-71289B25F345}"/>
    <cellStyle name="Comma 55" xfId="210" xr:uid="{00000000-0005-0000-0000-00002E010000}"/>
    <cellStyle name="Comma 55 2" xfId="965" xr:uid="{3D840BD0-6119-49FB-811F-C6B5446E09C7}"/>
    <cellStyle name="Comma 56" xfId="211" xr:uid="{00000000-0005-0000-0000-00002F010000}"/>
    <cellStyle name="Comma 56 2" xfId="966" xr:uid="{E709AFF5-2425-40AC-BDA1-03EF50FD00DE}"/>
    <cellStyle name="Comma 57" xfId="212" xr:uid="{00000000-0005-0000-0000-000030010000}"/>
    <cellStyle name="Comma 57 2" xfId="967" xr:uid="{47628F8E-CCFF-487A-AB32-F404B2EE0DBA}"/>
    <cellStyle name="Comma 58" xfId="213" xr:uid="{00000000-0005-0000-0000-000031010000}"/>
    <cellStyle name="Comma 58 2" xfId="968" xr:uid="{D98CC506-5BC6-43ED-AD6C-D9D9E033A28C}"/>
    <cellStyle name="Comma 59" xfId="214" xr:uid="{00000000-0005-0000-0000-000032010000}"/>
    <cellStyle name="Comma 59 2" xfId="969" xr:uid="{FAA9196E-EE84-4EE0-A3E4-D43564BFECA9}"/>
    <cellStyle name="Comma 6" xfId="215" xr:uid="{00000000-0005-0000-0000-000033010000}"/>
    <cellStyle name="Comma 6 2" xfId="970" xr:uid="{1B5F7928-332D-4CAA-832D-0EFCF7ABAD47}"/>
    <cellStyle name="Comma 60" xfId="216" xr:uid="{00000000-0005-0000-0000-000034010000}"/>
    <cellStyle name="Comma 60 2" xfId="971" xr:uid="{7997D245-04B6-4C80-9BB9-B79984E7FAF5}"/>
    <cellStyle name="Comma 61" xfId="217" xr:uid="{00000000-0005-0000-0000-000035010000}"/>
    <cellStyle name="Comma 61 2" xfId="972" xr:uid="{E25F875A-DA44-4C8E-8131-51317CB161DA}"/>
    <cellStyle name="Comma 62" xfId="218" xr:uid="{00000000-0005-0000-0000-000036010000}"/>
    <cellStyle name="Comma 62 2" xfId="973" xr:uid="{B57CC003-7AB6-49B8-85F0-A87F0E9D8A3C}"/>
    <cellStyle name="Comma 63" xfId="219" xr:uid="{00000000-0005-0000-0000-000037010000}"/>
    <cellStyle name="Comma 63 2" xfId="974" xr:uid="{2EC11DDA-EB62-4F79-95D3-9F1F4D4B2377}"/>
    <cellStyle name="Comma 64" xfId="220" xr:uid="{00000000-0005-0000-0000-000038010000}"/>
    <cellStyle name="Comma 64 2" xfId="975" xr:uid="{6F5A4F50-B554-4E3B-B352-F682186379CF}"/>
    <cellStyle name="Comma 65" xfId="221" xr:uid="{00000000-0005-0000-0000-000039010000}"/>
    <cellStyle name="Comma 65 2" xfId="976" xr:uid="{D2F75D90-38D7-4151-9C96-E77DDC795C47}"/>
    <cellStyle name="Comma 66" xfId="222" xr:uid="{00000000-0005-0000-0000-00003A010000}"/>
    <cellStyle name="Comma 66 2" xfId="977" xr:uid="{EA6E800B-4CDD-4A19-84BA-64CF7A2EB77D}"/>
    <cellStyle name="Comma 67" xfId="223" xr:uid="{00000000-0005-0000-0000-00003B010000}"/>
    <cellStyle name="Comma 67 2" xfId="978" xr:uid="{E0CFB64A-EEB0-41D6-9A5F-E7CC8D7C5016}"/>
    <cellStyle name="Comma 68" xfId="224" xr:uid="{00000000-0005-0000-0000-00003C010000}"/>
    <cellStyle name="Comma 68 2" xfId="979" xr:uid="{3B321B4B-EC56-4AA3-8893-CC181E4C22BD}"/>
    <cellStyle name="Comma 69" xfId="225" xr:uid="{00000000-0005-0000-0000-00003D010000}"/>
    <cellStyle name="Comma 69 2" xfId="980" xr:uid="{7EF17311-A154-4892-BA02-244B12B26AD0}"/>
    <cellStyle name="Comma 7" xfId="226" xr:uid="{00000000-0005-0000-0000-00003E010000}"/>
    <cellStyle name="Comma 7 2" xfId="981" xr:uid="{DD59319F-CD61-4893-8646-EDEB0CEAD5FF}"/>
    <cellStyle name="Comma 70" xfId="227" xr:uid="{00000000-0005-0000-0000-00003F010000}"/>
    <cellStyle name="Comma 70 2" xfId="982" xr:uid="{33089E52-CCF8-49DF-9155-CE3AB4D72F1E}"/>
    <cellStyle name="Comma 71" xfId="228" xr:uid="{00000000-0005-0000-0000-000040010000}"/>
    <cellStyle name="Comma 71 2" xfId="983" xr:uid="{7D26D431-3174-4ED7-8D0F-9347D50742C6}"/>
    <cellStyle name="Comma 72" xfId="229" xr:uid="{00000000-0005-0000-0000-000041010000}"/>
    <cellStyle name="Comma 72 2" xfId="984" xr:uid="{CE811262-4C8A-4ABD-A38D-8F01226213B9}"/>
    <cellStyle name="Comma 73" xfId="230" xr:uid="{00000000-0005-0000-0000-000042010000}"/>
    <cellStyle name="Comma 73 2" xfId="985" xr:uid="{058D334F-EADF-43DB-851C-EC08B2C9D4D0}"/>
    <cellStyle name="Comma 74" xfId="231" xr:uid="{00000000-0005-0000-0000-000043010000}"/>
    <cellStyle name="Comma 74 2" xfId="986" xr:uid="{A51DC9BB-B14F-4C71-9922-29EBBA38D6CD}"/>
    <cellStyle name="Comma 75" xfId="232" xr:uid="{00000000-0005-0000-0000-000044010000}"/>
    <cellStyle name="Comma 75 2" xfId="987" xr:uid="{D51DB296-0E77-4CDA-8020-129E104428A8}"/>
    <cellStyle name="Comma 76" xfId="233" xr:uid="{00000000-0005-0000-0000-000045010000}"/>
    <cellStyle name="Comma 76 2" xfId="988" xr:uid="{D585494C-A356-4496-A7C9-7290668668FF}"/>
    <cellStyle name="Comma 77" xfId="234" xr:uid="{00000000-0005-0000-0000-000046010000}"/>
    <cellStyle name="Comma 77 2" xfId="989" xr:uid="{25C54331-3B9E-4174-8561-D0D44733B421}"/>
    <cellStyle name="Comma 78" xfId="235" xr:uid="{00000000-0005-0000-0000-000047010000}"/>
    <cellStyle name="Comma 78 2" xfId="990" xr:uid="{2274746A-4A5E-4BA1-AB6B-06002A0C4209}"/>
    <cellStyle name="Comma 79" xfId="236" xr:uid="{00000000-0005-0000-0000-000048010000}"/>
    <cellStyle name="Comma 79 2" xfId="991" xr:uid="{9DC4997D-0887-4A05-8988-59E753B24FDB}"/>
    <cellStyle name="Comma 8" xfId="237" xr:uid="{00000000-0005-0000-0000-000049010000}"/>
    <cellStyle name="Comma 8 2" xfId="992" xr:uid="{CD02B747-6503-454D-A7AC-7EAAED6D9E95}"/>
    <cellStyle name="Comma 80" xfId="238" xr:uid="{00000000-0005-0000-0000-00004A010000}"/>
    <cellStyle name="Comma 80 2" xfId="993" xr:uid="{C973A21F-E28B-4424-857A-6AB2EB28AA66}"/>
    <cellStyle name="Comma 81" xfId="239" xr:uid="{00000000-0005-0000-0000-00004B010000}"/>
    <cellStyle name="Comma 81 2" xfId="994" xr:uid="{11596018-A04B-475D-ADA0-C8AC9A0B55E7}"/>
    <cellStyle name="Comma 82" xfId="240" xr:uid="{00000000-0005-0000-0000-00004C010000}"/>
    <cellStyle name="Comma 82 2" xfId="995" xr:uid="{E67A1B77-52D8-4E1F-BAD4-5E80D77AB177}"/>
    <cellStyle name="Comma 83" xfId="241" xr:uid="{00000000-0005-0000-0000-00004D010000}"/>
    <cellStyle name="Comma 83 2" xfId="996" xr:uid="{9628006B-EA6A-45DA-A884-2EA1BC631B53}"/>
    <cellStyle name="Comma 84" xfId="242" xr:uid="{00000000-0005-0000-0000-00004E010000}"/>
    <cellStyle name="Comma 84 2" xfId="997" xr:uid="{40910A1E-D6A5-436B-8851-7B22DDBB5099}"/>
    <cellStyle name="Comma 85" xfId="243" xr:uid="{00000000-0005-0000-0000-00004F010000}"/>
    <cellStyle name="Comma 85 2" xfId="998" xr:uid="{765D32F9-7E10-48C9-B166-6470C89C90F3}"/>
    <cellStyle name="Comma 86" xfId="244" xr:uid="{00000000-0005-0000-0000-000050010000}"/>
    <cellStyle name="Comma 86 2" xfId="999" xr:uid="{122A6A71-C675-4D94-AAF4-A6259B74A04B}"/>
    <cellStyle name="Comma 87" xfId="245" xr:uid="{00000000-0005-0000-0000-000051010000}"/>
    <cellStyle name="Comma 87 2" xfId="1000" xr:uid="{1062A9CD-A262-467D-B2DE-DC9A84D20FEF}"/>
    <cellStyle name="Comma 88" xfId="246" xr:uid="{00000000-0005-0000-0000-000052010000}"/>
    <cellStyle name="Comma 88 2" xfId="1001" xr:uid="{ADD666ED-C01B-4301-BB6C-3122219E16B3}"/>
    <cellStyle name="Comma 89" xfId="247" xr:uid="{00000000-0005-0000-0000-000053010000}"/>
    <cellStyle name="Comma 89 2" xfId="1002" xr:uid="{BA3E907A-5FC0-451F-8ECA-79DB3D41E67D}"/>
    <cellStyle name="Comma 9" xfId="248" xr:uid="{00000000-0005-0000-0000-000054010000}"/>
    <cellStyle name="Comma 9 2" xfId="1003" xr:uid="{2F33A8E1-22E5-45DD-96FE-7652DEFED7F6}"/>
    <cellStyle name="Comma 90" xfId="249" xr:uid="{00000000-0005-0000-0000-000055010000}"/>
    <cellStyle name="Comma 90 2" xfId="1004" xr:uid="{3E56B0F3-3B99-4B0A-8C5C-B6AA7206505E}"/>
    <cellStyle name="Comma 91" xfId="250" xr:uid="{00000000-0005-0000-0000-000056010000}"/>
    <cellStyle name="Comma 91 2" xfId="1005" xr:uid="{2AEE2B3A-57D8-4E4F-924E-1AD00194FD24}"/>
    <cellStyle name="Comma 92" xfId="251" xr:uid="{00000000-0005-0000-0000-000057010000}"/>
    <cellStyle name="Comma 92 2" xfId="1006" xr:uid="{F820597F-DDF4-4214-876A-202803F9D5C1}"/>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4 2" xfId="1007" xr:uid="{D6FE0AE1-52A1-42EC-A1E5-AFA616241781}"/>
    <cellStyle name="Currency [0] 5" xfId="262" xr:uid="{00000000-0005-0000-0000-000064010000}"/>
    <cellStyle name="Currency [0] 6" xfId="833" xr:uid="{2B4E8E55-5F56-48B6-9A78-FE2FE3FA83DF}"/>
    <cellStyle name="Currency 10" xfId="263" xr:uid="{00000000-0005-0000-0000-000065010000}"/>
    <cellStyle name="Currency 100" xfId="264" xr:uid="{00000000-0005-0000-0000-000066010000}"/>
    <cellStyle name="Currency 100 2" xfId="1008" xr:uid="{972EDDEA-0839-4C65-91FB-5C9DD8BFFA85}"/>
    <cellStyle name="Currency 101" xfId="265" xr:uid="{00000000-0005-0000-0000-000067010000}"/>
    <cellStyle name="Currency 101 2" xfId="1009" xr:uid="{1A6C75C6-8380-40A3-BB12-4639E2B6C62F}"/>
    <cellStyle name="Currency 102" xfId="266" xr:uid="{00000000-0005-0000-0000-000068010000}"/>
    <cellStyle name="Currency 102 2" xfId="1010" xr:uid="{822C2D25-5786-4A71-A1F0-031B31CEDEDD}"/>
    <cellStyle name="Currency 103" xfId="267" xr:uid="{00000000-0005-0000-0000-000069010000}"/>
    <cellStyle name="Currency 103 2" xfId="1011" xr:uid="{2BFB3BD9-4F52-4A76-8E90-3905D29B252E}"/>
    <cellStyle name="Currency 104" xfId="268" xr:uid="{00000000-0005-0000-0000-00006A010000}"/>
    <cellStyle name="Currency 104 2" xfId="1012" xr:uid="{A22E1BFB-F481-4B4A-BE34-D29EB5B3CE3F}"/>
    <cellStyle name="Currency 105" xfId="269" xr:uid="{00000000-0005-0000-0000-00006B010000}"/>
    <cellStyle name="Currency 105 2" xfId="1013" xr:uid="{C01DE74D-77C4-44A1-AC82-BDDAB268714C}"/>
    <cellStyle name="Currency 106" xfId="270" xr:uid="{00000000-0005-0000-0000-00006C010000}"/>
    <cellStyle name="Currency 106 2" xfId="1014" xr:uid="{5E4FC12C-AC38-41E9-8D19-C9124ED9074B}"/>
    <cellStyle name="Currency 107" xfId="271" xr:uid="{00000000-0005-0000-0000-00006D010000}"/>
    <cellStyle name="Currency 107 2" xfId="1015" xr:uid="{BB738B88-A9E3-41DA-ACE5-89733C546900}"/>
    <cellStyle name="Currency 108" xfId="272" xr:uid="{00000000-0005-0000-0000-00006E010000}"/>
    <cellStyle name="Currency 108 2" xfId="1016" xr:uid="{EA3E793E-540D-4D3D-8592-3A63B44C0D48}"/>
    <cellStyle name="Currency 109" xfId="273" xr:uid="{00000000-0005-0000-0000-00006F010000}"/>
    <cellStyle name="Currency 109 2" xfId="1017" xr:uid="{016601A7-4484-41B9-9E6A-2A23F428B6FD}"/>
    <cellStyle name="Currency 11" xfId="274" xr:uid="{00000000-0005-0000-0000-000070010000}"/>
    <cellStyle name="Currency 110" xfId="275" xr:uid="{00000000-0005-0000-0000-000071010000}"/>
    <cellStyle name="Currency 110 2" xfId="1018" xr:uid="{861D07EC-AC25-4766-9304-B4E67BBB43B2}"/>
    <cellStyle name="Currency 111" xfId="276" xr:uid="{00000000-0005-0000-0000-000072010000}"/>
    <cellStyle name="Currency 111 2" xfId="1019" xr:uid="{D2246AC0-0949-4C4C-8F55-F62B82F9CE12}"/>
    <cellStyle name="Currency 112" xfId="277" xr:uid="{00000000-0005-0000-0000-000073010000}"/>
    <cellStyle name="Currency 112 2" xfId="1020" xr:uid="{69355192-7820-43BA-9DC2-C7D29E651575}"/>
    <cellStyle name="Currency 113" xfId="278" xr:uid="{00000000-0005-0000-0000-000074010000}"/>
    <cellStyle name="Currency 113 2" xfId="1021" xr:uid="{B978DBDD-882E-4917-9413-82372372B63B}"/>
    <cellStyle name="Currency 114" xfId="279" xr:uid="{00000000-0005-0000-0000-000075010000}"/>
    <cellStyle name="Currency 114 2" xfId="1022" xr:uid="{1A45BC16-DE01-485E-8C63-3189E2A66A3D}"/>
    <cellStyle name="Currency 115" xfId="280" xr:uid="{00000000-0005-0000-0000-000076010000}"/>
    <cellStyle name="Currency 115 2" xfId="1023" xr:uid="{9AF91571-D1B8-4251-BC38-CCAEE0D7874C}"/>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39 2" xfId="1024" xr:uid="{4051FB63-026F-4C83-9DD5-9AE00B2D3942}"/>
    <cellStyle name="Currency 14" xfId="307" xr:uid="{00000000-0005-0000-0000-000091010000}"/>
    <cellStyle name="Currency 140" xfId="308" xr:uid="{00000000-0005-0000-0000-000092010000}"/>
    <cellStyle name="Currency 140 2" xfId="1025" xr:uid="{931A4BA2-8630-4ED2-BBD7-291D3342752E}"/>
    <cellStyle name="Currency 141" xfId="309" xr:uid="{00000000-0005-0000-0000-000093010000}"/>
    <cellStyle name="Currency 141 2" xfId="1026" xr:uid="{8300BE76-4C14-42D6-8A74-E5EC2C532BFE}"/>
    <cellStyle name="Currency 142" xfId="310" xr:uid="{00000000-0005-0000-0000-000094010000}"/>
    <cellStyle name="Currency 142 2" xfId="1027" xr:uid="{6140C5AD-4090-4341-BC7E-4212E762825B}"/>
    <cellStyle name="Currency 143" xfId="311" xr:uid="{00000000-0005-0000-0000-000095010000}"/>
    <cellStyle name="Currency 143 2" xfId="1028" xr:uid="{21D41447-8A14-4D2A-99FD-13526B56761C}"/>
    <cellStyle name="Currency 144" xfId="312" xr:uid="{00000000-0005-0000-0000-000096010000}"/>
    <cellStyle name="Currency 144 2" xfId="1029" xr:uid="{8676D92D-2CA3-4A2F-8F99-2CD488A53F61}"/>
    <cellStyle name="Currency 145" xfId="313" xr:uid="{00000000-0005-0000-0000-000097010000}"/>
    <cellStyle name="Currency 145 2" xfId="1030" xr:uid="{5462C095-7176-49B5-952F-5E36201656FE}"/>
    <cellStyle name="Currency 146" xfId="314" xr:uid="{00000000-0005-0000-0000-000098010000}"/>
    <cellStyle name="Currency 146 2" xfId="1031" xr:uid="{BCF8C00A-6B19-4EA5-A2A5-9B19A898A4D1}"/>
    <cellStyle name="Currency 147" xfId="315" xr:uid="{00000000-0005-0000-0000-000099010000}"/>
    <cellStyle name="Currency 147 2" xfId="1032" xr:uid="{F70DDD13-2C60-4D2B-BDA2-FA5BDDB5F82F}"/>
    <cellStyle name="Currency 148" xfId="316" xr:uid="{00000000-0005-0000-0000-00009A010000}"/>
    <cellStyle name="Currency 148 2" xfId="1033" xr:uid="{CA14F570-844B-46CD-90FD-643A77C4B852}"/>
    <cellStyle name="Currency 149" xfId="317" xr:uid="{00000000-0005-0000-0000-00009B010000}"/>
    <cellStyle name="Currency 149 2" xfId="1034" xr:uid="{78DAE074-DB52-4004-9DC7-3109A7C88607}"/>
    <cellStyle name="Currency 15" xfId="318" xr:uid="{00000000-0005-0000-0000-00009C010000}"/>
    <cellStyle name="Currency 150" xfId="319" xr:uid="{00000000-0005-0000-0000-00009D010000}"/>
    <cellStyle name="Currency 150 2" xfId="1035" xr:uid="{1D346BC5-4650-483C-9864-57432E33CE11}"/>
    <cellStyle name="Currency 151" xfId="320" xr:uid="{00000000-0005-0000-0000-00009E010000}"/>
    <cellStyle name="Currency 151 2" xfId="1036" xr:uid="{0E0F573B-C1B7-4CEF-B37F-60EB6AD4BBEF}"/>
    <cellStyle name="Currency 152" xfId="321" xr:uid="{00000000-0005-0000-0000-00009F010000}"/>
    <cellStyle name="Currency 152 2" xfId="1037" xr:uid="{F943CD6A-8BD9-4C17-BDE6-0CBB91EC4859}"/>
    <cellStyle name="Currency 153" xfId="322" xr:uid="{00000000-0005-0000-0000-0000A0010000}"/>
    <cellStyle name="Currency 153 2" xfId="1038" xr:uid="{4A5FFE96-8321-4E74-9F27-BCBCE69A505A}"/>
    <cellStyle name="Currency 154" xfId="323" xr:uid="{00000000-0005-0000-0000-0000A1010000}"/>
    <cellStyle name="Currency 154 2" xfId="1039" xr:uid="{FC1902D5-7DF9-4071-BD60-DA15ED9AFD6F}"/>
    <cellStyle name="Currency 155" xfId="324" xr:uid="{00000000-0005-0000-0000-0000A2010000}"/>
    <cellStyle name="Currency 155 2" xfId="1040" xr:uid="{6459CC8F-F3EE-4F66-A9D8-9B9763FA32D3}"/>
    <cellStyle name="Currency 156" xfId="325" xr:uid="{00000000-0005-0000-0000-0000A3010000}"/>
    <cellStyle name="Currency 156 2" xfId="1041" xr:uid="{1498E2A6-DD7F-4B89-8829-A0BF25FAF75E}"/>
    <cellStyle name="Currency 157" xfId="326" xr:uid="{00000000-0005-0000-0000-0000A4010000}"/>
    <cellStyle name="Currency 157 2" xfId="1042" xr:uid="{B2E3A9CF-7179-4378-BBD9-419E35BB07AF}"/>
    <cellStyle name="Currency 158" xfId="327" xr:uid="{00000000-0005-0000-0000-0000A5010000}"/>
    <cellStyle name="Currency 158 2" xfId="1043" xr:uid="{022F788F-8EE4-4DF2-8A69-94F3DE514559}"/>
    <cellStyle name="Currency 159" xfId="328" xr:uid="{00000000-0005-0000-0000-0000A6010000}"/>
    <cellStyle name="Currency 159 2" xfId="1044" xr:uid="{64862D37-F00A-42B5-AB2B-12E9BCFDCB5A}"/>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3 2" xfId="1045" xr:uid="{45C138A4-8BCB-473C-AA20-F9860D958D4A}"/>
    <cellStyle name="Currency 204" xfId="379" xr:uid="{00000000-0005-0000-0000-0000D9010000}"/>
    <cellStyle name="Currency 204 2" xfId="1046" xr:uid="{FAD1AB88-4DF7-4273-BC1B-352A21E171C8}"/>
    <cellStyle name="Currency 205" xfId="380" xr:uid="{00000000-0005-0000-0000-0000DA010000}"/>
    <cellStyle name="Currency 205 2" xfId="1047" xr:uid="{E28888AD-9DB6-4741-96BA-C38953088A3F}"/>
    <cellStyle name="Currency 206" xfId="381" xr:uid="{00000000-0005-0000-0000-0000DB010000}"/>
    <cellStyle name="Currency 206 2" xfId="1048" xr:uid="{1104F11C-CAD7-4294-ABED-42A5F56F1B2B}"/>
    <cellStyle name="Currency 207" xfId="382" xr:uid="{00000000-0005-0000-0000-0000DC010000}"/>
    <cellStyle name="Currency 207 2" xfId="1049" xr:uid="{3D949D69-784C-40B3-B23C-C0C63700CB4A}"/>
    <cellStyle name="Currency 208" xfId="383" xr:uid="{00000000-0005-0000-0000-0000DD010000}"/>
    <cellStyle name="Currency 208 2" xfId="1050" xr:uid="{3F227BEB-91C5-424C-80AE-571D11B87A32}"/>
    <cellStyle name="Currency 209" xfId="384" xr:uid="{00000000-0005-0000-0000-0000DE010000}"/>
    <cellStyle name="Currency 209 2" xfId="1051" xr:uid="{85517EF4-29B9-4C29-80FE-F8A4CB5B012B}"/>
    <cellStyle name="Currency 21" xfId="385" xr:uid="{00000000-0005-0000-0000-0000DF010000}"/>
    <cellStyle name="Currency 210" xfId="386" xr:uid="{00000000-0005-0000-0000-0000E0010000}"/>
    <cellStyle name="Currency 210 2" xfId="1052" xr:uid="{2F72DD03-1A2F-4A45-A8D6-1308B00A60AE}"/>
    <cellStyle name="Currency 211" xfId="387" xr:uid="{00000000-0005-0000-0000-0000E1010000}"/>
    <cellStyle name="Currency 211 2" xfId="1053" xr:uid="{1EEA352E-ABB1-4E4D-BB98-D515B91B0081}"/>
    <cellStyle name="Currency 212" xfId="388" xr:uid="{00000000-0005-0000-0000-0000E2010000}"/>
    <cellStyle name="Currency 212 2" xfId="1054" xr:uid="{794A59B3-2FA9-4A8A-9E17-7456493159EF}"/>
    <cellStyle name="Currency 213" xfId="389" xr:uid="{00000000-0005-0000-0000-0000E3010000}"/>
    <cellStyle name="Currency 213 2" xfId="1055" xr:uid="{8BCCD34F-C9E2-4F63-8946-9C00B5A2D1ED}"/>
    <cellStyle name="Currency 214" xfId="390" xr:uid="{00000000-0005-0000-0000-0000E4010000}"/>
    <cellStyle name="Currency 214 2" xfId="1056" xr:uid="{7CE822A0-8887-48B5-8280-26D28F60AB38}"/>
    <cellStyle name="Currency 215" xfId="391" xr:uid="{00000000-0005-0000-0000-0000E5010000}"/>
    <cellStyle name="Currency 215 2" xfId="1057" xr:uid="{5B0E168E-9152-45B0-858C-CA5BBD1B4EE0}"/>
    <cellStyle name="Currency 216" xfId="392" xr:uid="{00000000-0005-0000-0000-0000E6010000}"/>
    <cellStyle name="Currency 216 2" xfId="1058" xr:uid="{0B4CA140-52DF-40CD-B90C-93177A229A64}"/>
    <cellStyle name="Currency 217" xfId="393" xr:uid="{00000000-0005-0000-0000-0000E7010000}"/>
    <cellStyle name="Currency 217 2" xfId="1059" xr:uid="{9765DE32-7226-4C79-AD4B-556E42837DC8}"/>
    <cellStyle name="Currency 218" xfId="394" xr:uid="{00000000-0005-0000-0000-0000E8010000}"/>
    <cellStyle name="Currency 218 2" xfId="1060" xr:uid="{2B1B31E3-6428-4AA7-A55F-41ADC1A9A00B}"/>
    <cellStyle name="Currency 219" xfId="395" xr:uid="{00000000-0005-0000-0000-0000E9010000}"/>
    <cellStyle name="Currency 219 2" xfId="1061" xr:uid="{1B7584C7-0584-48EE-997C-0CCB93152AA7}"/>
    <cellStyle name="Currency 22" xfId="396" xr:uid="{00000000-0005-0000-0000-0000EA010000}"/>
    <cellStyle name="Currency 220" xfId="397" xr:uid="{00000000-0005-0000-0000-0000EB010000}"/>
    <cellStyle name="Currency 220 2" xfId="1062" xr:uid="{73AF9834-7936-46B7-A3CF-261C318E2558}"/>
    <cellStyle name="Currency 221" xfId="398" xr:uid="{00000000-0005-0000-0000-0000EC010000}"/>
    <cellStyle name="Currency 221 2" xfId="1063" xr:uid="{43AD3355-360A-4B8E-8DB4-3E3902E48492}"/>
    <cellStyle name="Currency 222" xfId="399" xr:uid="{00000000-0005-0000-0000-0000ED010000}"/>
    <cellStyle name="Currency 222 2" xfId="1064" xr:uid="{A0A9254C-E695-4BE0-AC16-353C58ACB76E}"/>
    <cellStyle name="Currency 223" xfId="400" xr:uid="{00000000-0005-0000-0000-0000EE010000}"/>
    <cellStyle name="Currency 223 2" xfId="1065" xr:uid="{EFFA6E70-0043-45CD-BD6C-8BA43D6DF54E}"/>
    <cellStyle name="Currency 224" xfId="832" xr:uid="{59D02117-8DF0-45B6-B518-1C80A012338A}"/>
    <cellStyle name="Currency 225" xfId="1117" xr:uid="{3BC85601-D3D6-4694-B7A1-4A9A07DAF9F1}"/>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3 2" xfId="1066" xr:uid="{535E69A2-81EB-4293-9A1F-7DA5B90C622D}"/>
    <cellStyle name="Currency 94" xfId="479" xr:uid="{00000000-0005-0000-0000-00003D020000}"/>
    <cellStyle name="Currency 94 2" xfId="1067" xr:uid="{982D55DC-75F5-4A73-AAFE-0A4A44A7EFBA}"/>
    <cellStyle name="Currency 95" xfId="480" xr:uid="{00000000-0005-0000-0000-00003E020000}"/>
    <cellStyle name="Currency 95 2" xfId="1068" xr:uid="{F4FD25FD-9D6C-4AF2-90A6-51A4DC9431B6}"/>
    <cellStyle name="Currency 96" xfId="481" xr:uid="{00000000-0005-0000-0000-00003F020000}"/>
    <cellStyle name="Currency 96 2" xfId="1069" xr:uid="{CD347863-3D1A-4401-95F3-821F042D4D10}"/>
    <cellStyle name="Currency 97" xfId="482" xr:uid="{00000000-0005-0000-0000-000040020000}"/>
    <cellStyle name="Currency 97 2" xfId="1070" xr:uid="{CFAB0C02-CEC1-4657-9043-C46F3F715A80}"/>
    <cellStyle name="Currency 98" xfId="483" xr:uid="{00000000-0005-0000-0000-000041020000}"/>
    <cellStyle name="Currency 98 2" xfId="1071" xr:uid="{51662A34-AA3F-41B7-9C77-3301094ABE5D}"/>
    <cellStyle name="Currency 99" xfId="484" xr:uid="{00000000-0005-0000-0000-000042020000}"/>
    <cellStyle name="Currency 99 2" xfId="1072" xr:uid="{EBD83AF4-1CC7-4874-A377-600CBD7B4473}"/>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9" builtinId="8"/>
    <cellStyle name="Linked Cell 2" xfId="501" xr:uid="{00000000-0005-0000-0000-000061020000}"/>
    <cellStyle name="Neutral" xfId="678" builtinId="28" customBuiltin="1"/>
    <cellStyle name="Neutral 2" xfId="502" xr:uid="{00000000-0005-0000-0000-000063020000}"/>
    <cellStyle name="Neutral 2 2" xfId="634" xr:uid="{00000000-0005-0000-0000-000064020000}"/>
    <cellStyle name="Normal 10" xfId="503" xr:uid="{00000000-0005-0000-0000-000065020000}"/>
    <cellStyle name="Normal 10 2" xfId="1073" xr:uid="{47AA8308-CB47-4652-8ECA-4576EA137082}"/>
    <cellStyle name="Normal 100" xfId="504" xr:uid="{00000000-0005-0000-0000-000066020000}"/>
    <cellStyle name="Normal 118" xfId="505" xr:uid="{00000000-0005-0000-0000-000067020000}"/>
    <cellStyle name="Normal 12" xfId="506" xr:uid="{00000000-0005-0000-0000-000068020000}"/>
    <cellStyle name="Normal 12 2" xfId="1074" xr:uid="{75537488-6752-4DAA-A751-A6A41A4725CF}"/>
    <cellStyle name="Normal 13" xfId="507" xr:uid="{00000000-0005-0000-0000-000069020000}"/>
    <cellStyle name="Normal 13 2" xfId="508" xr:uid="{00000000-0005-0000-0000-00006A020000}"/>
    <cellStyle name="Normal 13 2 2" xfId="509" xr:uid="{00000000-0005-0000-0000-00006B020000}"/>
    <cellStyle name="Normal 13 2 2 2" xfId="510" xr:uid="{00000000-0005-0000-0000-00006C020000}"/>
    <cellStyle name="Normal 13 2 2 2 2" xfId="511" xr:uid="{00000000-0005-0000-0000-00006D020000}"/>
    <cellStyle name="Normal 13 2 2 2 2 2" xfId="639" xr:uid="{00000000-0005-0000-0000-00006E020000}"/>
    <cellStyle name="Normal 13 2 2 2 2 2 2" xfId="776" xr:uid="{00000000-0005-0000-0000-00006F020000}"/>
    <cellStyle name="Normal 13 2 2 2 2 2 2 2" xfId="1249" xr:uid="{13B34638-0670-4C2B-B162-9140D5AC3784}"/>
    <cellStyle name="Normal 13 2 2 2 2 2 3" xfId="1134" xr:uid="{07B6D9D3-B798-49EE-9D9E-A45CC5218532}"/>
    <cellStyle name="Normal 13 2 2 2 2 3" xfId="729" xr:uid="{00000000-0005-0000-0000-000070020000}"/>
    <cellStyle name="Normal 13 2 2 2 2 3 2" xfId="1202" xr:uid="{CF99D9E7-03BB-44FB-B8B0-31314433F897}"/>
    <cellStyle name="Normal 13 2 2 2 2 4" xfId="1078" xr:uid="{7392729B-BD34-45AB-9241-76ABC1116D45}"/>
    <cellStyle name="Normal 13 2 2 2 3" xfId="512" xr:uid="{00000000-0005-0000-0000-000071020000}"/>
    <cellStyle name="Normal 13 2 2 2 3 2" xfId="640" xr:uid="{00000000-0005-0000-0000-000072020000}"/>
    <cellStyle name="Normal 13 2 2 2 3 2 2" xfId="777" xr:uid="{00000000-0005-0000-0000-000073020000}"/>
    <cellStyle name="Normal 13 2 2 2 3 2 2 2" xfId="1250" xr:uid="{9E638D15-4BC1-447E-B84C-9860B2689072}"/>
    <cellStyle name="Normal 13 2 2 2 3 2 3" xfId="1135" xr:uid="{B23696B7-C357-450D-980B-A55F80BF0725}"/>
    <cellStyle name="Normal 13 2 2 2 3 3" xfId="730" xr:uid="{00000000-0005-0000-0000-000074020000}"/>
    <cellStyle name="Normal 13 2 2 2 3 3 2" xfId="1203" xr:uid="{A279D022-1003-4F78-936E-A62AC78A6627}"/>
    <cellStyle name="Normal 13 2 2 2 3 4" xfId="1079" xr:uid="{7010C4B4-DB86-4722-BDEF-8BA04A1C5228}"/>
    <cellStyle name="Normal 13 2 2 2 4" xfId="638" xr:uid="{00000000-0005-0000-0000-000075020000}"/>
    <cellStyle name="Normal 13 2 2 2 4 2" xfId="775" xr:uid="{00000000-0005-0000-0000-000076020000}"/>
    <cellStyle name="Normal 13 2 2 2 4 2 2" xfId="1248" xr:uid="{067DBEF4-9578-49C6-8E9C-19FEC3D845CD}"/>
    <cellStyle name="Normal 13 2 2 2 4 3" xfId="1133" xr:uid="{C7BAB537-2B81-451B-8FC2-7C65F95A5107}"/>
    <cellStyle name="Normal 13 2 2 2 5" xfId="728" xr:uid="{00000000-0005-0000-0000-000077020000}"/>
    <cellStyle name="Normal 13 2 2 2 5 2" xfId="1201" xr:uid="{0F76F450-C54C-486E-A400-B74EA5C3610C}"/>
    <cellStyle name="Normal 13 2 2 2 6" xfId="1077" xr:uid="{7C778D14-5FDA-4225-8A80-43338CE363AF}"/>
    <cellStyle name="Normal 13 2 2 3" xfId="637" xr:uid="{00000000-0005-0000-0000-000078020000}"/>
    <cellStyle name="Normal 13 2 2 3 2" xfId="774" xr:uid="{00000000-0005-0000-0000-000079020000}"/>
    <cellStyle name="Normal 13 2 2 3 2 2" xfId="1247" xr:uid="{3D233965-D711-4811-A714-1FD99FFEA695}"/>
    <cellStyle name="Normal 13 2 2 3 3" xfId="1132" xr:uid="{07614F60-17FD-4C3B-8B0E-B543070BF4DD}"/>
    <cellStyle name="Normal 13 2 2 4" xfId="727" xr:uid="{00000000-0005-0000-0000-00007A020000}"/>
    <cellStyle name="Normal 13 2 2 4 2" xfId="1200" xr:uid="{5DAA7435-DEA9-49B6-9E77-B2028E3FC3A3}"/>
    <cellStyle name="Normal 13 2 2 5" xfId="1076" xr:uid="{3179650D-5BA0-48D5-9557-3379831442A1}"/>
    <cellStyle name="Normal 13 2 3" xfId="513" xr:uid="{00000000-0005-0000-0000-00007B020000}"/>
    <cellStyle name="Normal 13 2 3 2" xfId="641" xr:uid="{00000000-0005-0000-0000-00007C020000}"/>
    <cellStyle name="Normal 13 2 3 2 2" xfId="778" xr:uid="{00000000-0005-0000-0000-00007D020000}"/>
    <cellStyle name="Normal 13 2 3 2 2 2" xfId="1251" xr:uid="{2247B722-4D14-405B-9AD5-50596062B634}"/>
    <cellStyle name="Normal 13 2 3 2 3" xfId="1136" xr:uid="{E36E76B0-71FA-4DD7-A67B-2FB7A58DCA8B}"/>
    <cellStyle name="Normal 13 2 3 3" xfId="731" xr:uid="{00000000-0005-0000-0000-00007E020000}"/>
    <cellStyle name="Normal 13 2 3 3 2" xfId="1204" xr:uid="{869D8498-6A1D-4D7C-909E-7C9B4638DDA3}"/>
    <cellStyle name="Normal 13 2 3 4" xfId="1080" xr:uid="{1EAD6A7B-3B71-4749-8CA9-2862AE240DBE}"/>
    <cellStyle name="Normal 13 2 4" xfId="636" xr:uid="{00000000-0005-0000-0000-00007F020000}"/>
    <cellStyle name="Normal 13 2 4 2" xfId="773" xr:uid="{00000000-0005-0000-0000-000080020000}"/>
    <cellStyle name="Normal 13 2 4 2 2" xfId="1246" xr:uid="{F3E349AD-D965-40C6-BCC2-94CE0C796D6D}"/>
    <cellStyle name="Normal 13 2 4 3" xfId="1131" xr:uid="{8C497EA1-5C6E-46AC-B611-08CB17A9AA90}"/>
    <cellStyle name="Normal 13 2 5" xfId="726" xr:uid="{00000000-0005-0000-0000-000081020000}"/>
    <cellStyle name="Normal 13 2 5 2" xfId="1199" xr:uid="{38757315-D8DC-44D8-9D68-B4AA4458B2FF}"/>
    <cellStyle name="Normal 13 2 6" xfId="1075" xr:uid="{250B6295-AF26-492D-8777-DD0F69707E92}"/>
    <cellStyle name="Normal 13 3" xfId="514" xr:uid="{00000000-0005-0000-0000-000082020000}"/>
    <cellStyle name="Normal 13 3 2" xfId="515" xr:uid="{00000000-0005-0000-0000-000083020000}"/>
    <cellStyle name="Normal 13 3 2 2" xfId="643" xr:uid="{00000000-0005-0000-0000-000084020000}"/>
    <cellStyle name="Normal 13 3 2 2 2" xfId="780" xr:uid="{00000000-0005-0000-0000-000085020000}"/>
    <cellStyle name="Normal 13 3 2 2 2 2" xfId="1253" xr:uid="{40E9738B-B0EE-472E-B4AC-69206F6943BB}"/>
    <cellStyle name="Normal 13 3 2 2 3" xfId="1138" xr:uid="{28E188B4-47DD-4B6B-BC3E-E13755D252EB}"/>
    <cellStyle name="Normal 13 3 2 3" xfId="733" xr:uid="{00000000-0005-0000-0000-000086020000}"/>
    <cellStyle name="Normal 13 3 2 3 2" xfId="1206" xr:uid="{EF51901C-1C7A-448A-9984-167B1F96FDC8}"/>
    <cellStyle name="Normal 13 3 2 4" xfId="1082" xr:uid="{8588EBD0-8611-408E-85D7-7D6E0641CDAA}"/>
    <cellStyle name="Normal 13 3 3" xfId="642" xr:uid="{00000000-0005-0000-0000-000087020000}"/>
    <cellStyle name="Normal 13 3 3 2" xfId="779" xr:uid="{00000000-0005-0000-0000-000088020000}"/>
    <cellStyle name="Normal 13 3 3 2 2" xfId="1252" xr:uid="{FD344D70-C9E2-4C27-96E4-2E809BC6E40D}"/>
    <cellStyle name="Normal 13 3 3 3" xfId="1137" xr:uid="{7AE61FFC-CEC1-41F9-8BEA-03919A439931}"/>
    <cellStyle name="Normal 13 3 4" xfId="732" xr:uid="{00000000-0005-0000-0000-000089020000}"/>
    <cellStyle name="Normal 13 3 4 2" xfId="1205" xr:uid="{A07B3639-48A4-48D7-BD7A-57A408ECE1FD}"/>
    <cellStyle name="Normal 13 3 5" xfId="1081" xr:uid="{547DE4BA-13FE-4AAC-B14B-A300674FA506}"/>
    <cellStyle name="Normal 13 4" xfId="516" xr:uid="{00000000-0005-0000-0000-00008A020000}"/>
    <cellStyle name="Normal 13 4 2" xfId="644" xr:uid="{00000000-0005-0000-0000-00008B020000}"/>
    <cellStyle name="Normal 13 4 2 2" xfId="781" xr:uid="{00000000-0005-0000-0000-00008C020000}"/>
    <cellStyle name="Normal 13 4 2 2 2" xfId="1254" xr:uid="{C0DDC424-7FC3-46E0-9262-9F2F3960639E}"/>
    <cellStyle name="Normal 13 4 2 3" xfId="1139" xr:uid="{C101B427-B266-4601-9263-91CE4F3F20A4}"/>
    <cellStyle name="Normal 13 4 3" xfId="734" xr:uid="{00000000-0005-0000-0000-00008D020000}"/>
    <cellStyle name="Normal 13 4 3 2" xfId="1207" xr:uid="{B4BD8467-C599-4C2B-A95D-065A4E972989}"/>
    <cellStyle name="Normal 13 4 4" xfId="1083" xr:uid="{7C844DC6-2EA7-4E75-B255-1E31E23F8202}"/>
    <cellStyle name="Normal 13 5" xfId="635" xr:uid="{00000000-0005-0000-0000-00008E020000}"/>
    <cellStyle name="Normal 13 5 2" xfId="772" xr:uid="{00000000-0005-0000-0000-00008F020000}"/>
    <cellStyle name="Normal 13 5 2 2" xfId="1245" xr:uid="{FC28B3EA-7897-4095-90F6-C75B432EA4CE}"/>
    <cellStyle name="Normal 13 5 3" xfId="1130" xr:uid="{15FF9528-DF61-46A6-8198-3AA5D4287173}"/>
    <cellStyle name="Normal 13 6" xfId="517" xr:uid="{00000000-0005-0000-0000-000090020000}"/>
    <cellStyle name="Normal 13 6 2" xfId="645" xr:uid="{00000000-0005-0000-0000-000091020000}"/>
    <cellStyle name="Normal 13 6 2 2" xfId="782" xr:uid="{00000000-0005-0000-0000-000092020000}"/>
    <cellStyle name="Normal 13 6 2 2 2" xfId="1255" xr:uid="{6FFB526B-B001-4C1C-A32F-26BF1135F226}"/>
    <cellStyle name="Normal 13 6 2 3" xfId="1140" xr:uid="{A3985270-DB42-44E1-9470-19BB0C78C5E5}"/>
    <cellStyle name="Normal 13 6 3" xfId="735" xr:uid="{00000000-0005-0000-0000-000093020000}"/>
    <cellStyle name="Normal 13 6 3 2" xfId="1208" xr:uid="{9AE54B9A-B328-4456-90BB-8B8B849E04BE}"/>
    <cellStyle name="Normal 13 6 4" xfId="1084" xr:uid="{6059F744-66D8-4A93-A459-0A470D7A6958}"/>
    <cellStyle name="Normal 13 7" xfId="725" xr:uid="{00000000-0005-0000-0000-000094020000}"/>
    <cellStyle name="Normal 13 7 2" xfId="1198" xr:uid="{7AE3645D-B74E-49C3-96D5-4F521F3C7266}"/>
    <cellStyle name="Normal 13 8" xfId="828" xr:uid="{00000000-0005-0000-0000-000095020000}"/>
    <cellStyle name="Normal 13 9" xfId="827" xr:uid="{00000000-0005-0000-0000-000096020000}"/>
    <cellStyle name="Normal 15" xfId="518" xr:uid="{00000000-0005-0000-0000-000097020000}"/>
    <cellStyle name="Normal 15 2" xfId="1085" xr:uid="{BE1BB3D8-4CEA-4A00-817B-E9D213B61D6E}"/>
    <cellStyle name="Normal 16" xfId="519" xr:uid="{00000000-0005-0000-0000-000098020000}"/>
    <cellStyle name="Normal 16 2" xfId="1086" xr:uid="{8FAD7432-728B-4DED-90E8-153CF22A6AF0}"/>
    <cellStyle name="Normal 17" xfId="520" xr:uid="{00000000-0005-0000-0000-000099020000}"/>
    <cellStyle name="Normal 17 2" xfId="1087" xr:uid="{3E4D8002-F893-4C20-A0A4-7342C7775A48}"/>
    <cellStyle name="Normal 19" xfId="521" xr:uid="{00000000-0005-0000-0000-00009A020000}"/>
    <cellStyle name="Normal 19 2" xfId="1088" xr:uid="{EB098530-CEE1-4C3C-BF3D-CC3A7675FF6D}"/>
    <cellStyle name="Normal 2" xfId="522" xr:uid="{00000000-0005-0000-0000-00009B020000}"/>
    <cellStyle name="Normal 2 2" xfId="523" xr:uid="{00000000-0005-0000-0000-00009C020000}"/>
    <cellStyle name="Normal 2 2 2" xfId="524" xr:uid="{00000000-0005-0000-0000-00009D020000}"/>
    <cellStyle name="Normal 2 2 2 2" xfId="646" xr:uid="{00000000-0005-0000-0000-00009E020000}"/>
    <cellStyle name="Normal 2 2 2 2 2" xfId="783" xr:uid="{00000000-0005-0000-0000-00009F020000}"/>
    <cellStyle name="Normal 2 2 2 2 2 2" xfId="1256" xr:uid="{107C9CE6-2E0F-445C-B908-455A15104D21}"/>
    <cellStyle name="Normal 2 2 2 2 3" xfId="1141" xr:uid="{84D109E8-A6D1-4AC5-9912-0A9F6A33E8C7}"/>
    <cellStyle name="Normal 2 2 2 3" xfId="736" xr:uid="{00000000-0005-0000-0000-0000A0020000}"/>
    <cellStyle name="Normal 2 2 2 3 2" xfId="1209" xr:uid="{2D134D05-9872-4713-9C27-35B3F21FF251}"/>
    <cellStyle name="Normal 2 2 2 4" xfId="1089" xr:uid="{296C65DE-3DC8-4F08-B68D-1F7CFAFFB0CE}"/>
    <cellStyle name="Normal 2 2 3" xfId="525" xr:uid="{00000000-0005-0000-0000-0000A1020000}"/>
    <cellStyle name="Normal 2 2 3 2" xfId="647" xr:uid="{00000000-0005-0000-0000-0000A2020000}"/>
    <cellStyle name="Normal 2 2 3 2 2" xfId="784" xr:uid="{00000000-0005-0000-0000-0000A3020000}"/>
    <cellStyle name="Normal 2 2 3 2 2 2" xfId="1257" xr:uid="{BDB2C0DD-A444-415B-9095-E09372B1ACDE}"/>
    <cellStyle name="Normal 2 2 3 2 3" xfId="1142" xr:uid="{B8E5EE20-32CD-42F5-AD9A-ED3A1201C7A8}"/>
    <cellStyle name="Normal 2 2 3 3" xfId="737" xr:uid="{00000000-0005-0000-0000-0000A4020000}"/>
    <cellStyle name="Normal 2 2 3 3 2" xfId="1210" xr:uid="{9E37D911-F2FF-45EB-901E-E51CEA1C10A4}"/>
    <cellStyle name="Normal 2 2 3 4" xfId="1090" xr:uid="{9B4CFB9A-F861-41F6-AEAE-693C858FA18F}"/>
    <cellStyle name="Normal 2 3" xfId="526" xr:uid="{00000000-0005-0000-0000-0000A5020000}"/>
    <cellStyle name="Normal 2 3 2" xfId="527" xr:uid="{00000000-0005-0000-0000-0000A6020000}"/>
    <cellStyle name="Normal 2 3 2 2" xfId="648" xr:uid="{00000000-0005-0000-0000-0000A7020000}"/>
    <cellStyle name="Normal 2 3 2 2 2" xfId="785" xr:uid="{00000000-0005-0000-0000-0000A8020000}"/>
    <cellStyle name="Normal 2 3 2 2 2 2" xfId="1258" xr:uid="{3EB95308-C4F4-41D3-9323-CE26621B59B3}"/>
    <cellStyle name="Normal 2 3 2 2 3" xfId="1143" xr:uid="{AEA739CE-AE03-42AE-8D29-6D683195CDFF}"/>
    <cellStyle name="Normal 2 3 2 3" xfId="738" xr:uid="{00000000-0005-0000-0000-0000A9020000}"/>
    <cellStyle name="Normal 2 3 2 3 2" xfId="1211" xr:uid="{289570D7-E84C-4D26-842F-AC007D84C23F}"/>
    <cellStyle name="Normal 2 3 2 4" xfId="1091" xr:uid="{8A4BF122-9F23-4EAF-B822-FF1245E53F64}"/>
    <cellStyle name="Normal 2 4" xfId="528" xr:uid="{00000000-0005-0000-0000-0000AA020000}"/>
    <cellStyle name="Normal 2 4 2" xfId="529" xr:uid="{00000000-0005-0000-0000-0000AB020000}"/>
    <cellStyle name="Normal 2 4 2 2" xfId="649" xr:uid="{00000000-0005-0000-0000-0000AC020000}"/>
    <cellStyle name="Normal 2 4 2 2 2" xfId="786" xr:uid="{00000000-0005-0000-0000-0000AD020000}"/>
    <cellStyle name="Normal 2 4 2 2 2 2" xfId="1259" xr:uid="{0B1718F8-48FB-40A4-88F6-4334AEC9DD15}"/>
    <cellStyle name="Normal 2 4 2 2 3" xfId="1144" xr:uid="{6E231099-9DB1-4200-AA3F-15A403E81B68}"/>
    <cellStyle name="Normal 2 4 2 3" xfId="739" xr:uid="{00000000-0005-0000-0000-0000AE020000}"/>
    <cellStyle name="Normal 2 4 2 3 2" xfId="1212" xr:uid="{9699D976-FBFD-4D18-9D39-E10CAD156E5F}"/>
    <cellStyle name="Normal 2 4 2 4" xfId="1092" xr:uid="{38ACEDD2-FE7E-4FDB-8787-B28397085C50}"/>
    <cellStyle name="Normal 2 5" xfId="530" xr:uid="{00000000-0005-0000-0000-0000AF020000}"/>
    <cellStyle name="Normal 23" xfId="531" xr:uid="{00000000-0005-0000-0000-0000B0020000}"/>
    <cellStyle name="Normal 23 2" xfId="1093" xr:uid="{0C6BE102-35EB-464B-98F0-56888A649131}"/>
    <cellStyle name="Normal 3" xfId="532" xr:uid="{00000000-0005-0000-0000-0000B1020000}"/>
    <cellStyle name="Normal 3 2" xfId="533" xr:uid="{00000000-0005-0000-0000-0000B2020000}"/>
    <cellStyle name="Normal 3 2 11" xfId="534" xr:uid="{00000000-0005-0000-0000-0000B3020000}"/>
    <cellStyle name="Normal 3 2 2" xfId="650" xr:uid="{00000000-0005-0000-0000-0000B4020000}"/>
    <cellStyle name="Normal 3 2 2 2" xfId="787" xr:uid="{00000000-0005-0000-0000-0000B5020000}"/>
    <cellStyle name="Normal 3 2 2 2 2" xfId="1260" xr:uid="{C89D2FC6-2BA0-445A-B725-86269DB1F474}"/>
    <cellStyle name="Normal 3 2 2 3" xfId="1145" xr:uid="{BB075986-A0A3-4C44-B018-F9140B661CB3}"/>
    <cellStyle name="Normal 3 2 3" xfId="740" xr:uid="{00000000-0005-0000-0000-0000B6020000}"/>
    <cellStyle name="Normal 3 2 3 2" xfId="1213" xr:uid="{201947B7-17DC-4B53-BA57-1160B7C95853}"/>
    <cellStyle name="Normal 3 2 4" xfId="1094" xr:uid="{5A62F663-90D9-4473-B982-E1665B933FD3}"/>
    <cellStyle name="Normal 3 3" xfId="535" xr:uid="{00000000-0005-0000-0000-0000B7020000}"/>
    <cellStyle name="Normal 3 4" xfId="536" xr:uid="{00000000-0005-0000-0000-0000B8020000}"/>
    <cellStyle name="Normal 3 4 2" xfId="651" xr:uid="{00000000-0005-0000-0000-0000B9020000}"/>
    <cellStyle name="Normal 3 4 2 2" xfId="788" xr:uid="{00000000-0005-0000-0000-0000BA020000}"/>
    <cellStyle name="Normal 3 4 2 2 2" xfId="1261" xr:uid="{0BF35AD3-9B19-42F9-81F2-5BD383599810}"/>
    <cellStyle name="Normal 3 4 2 3" xfId="1146" xr:uid="{B6CC8EAB-7268-4A8C-923B-D7B8083AECAE}"/>
    <cellStyle name="Normal 3 4 3" xfId="741" xr:uid="{00000000-0005-0000-0000-0000BB020000}"/>
    <cellStyle name="Normal 3 4 3 2" xfId="1214" xr:uid="{02BB311E-C82D-4179-BCB0-114FEF97881A}"/>
    <cellStyle name="Normal 3 4 4" xfId="1095" xr:uid="{4DE7EFA0-2903-41CB-8307-385994C387BA}"/>
    <cellStyle name="Normal 3 8" xfId="537" xr:uid="{00000000-0005-0000-0000-0000BC020000}"/>
    <cellStyle name="Normal 3 8 2" xfId="538" xr:uid="{00000000-0005-0000-0000-0000BD020000}"/>
    <cellStyle name="Normal 3 8 2 2" xfId="539" xr:uid="{00000000-0005-0000-0000-0000BE020000}"/>
    <cellStyle name="Normal 3 8 2 2 2" xfId="654" xr:uid="{00000000-0005-0000-0000-0000BF020000}"/>
    <cellStyle name="Normal 3 8 2 2 2 2" xfId="791" xr:uid="{00000000-0005-0000-0000-0000C0020000}"/>
    <cellStyle name="Normal 3 8 2 2 2 2 2" xfId="1264" xr:uid="{F4F492AB-4A1F-4DBB-A544-805A522C934C}"/>
    <cellStyle name="Normal 3 8 2 2 2 3" xfId="1149" xr:uid="{CF2713FC-1C95-4E74-8490-0F6EFD52D6D2}"/>
    <cellStyle name="Normal 3 8 2 2 3" xfId="744" xr:uid="{00000000-0005-0000-0000-0000C1020000}"/>
    <cellStyle name="Normal 3 8 2 2 3 2" xfId="1217" xr:uid="{BE0FA78D-F586-4C6A-9198-0A036F738F6C}"/>
    <cellStyle name="Normal 3 8 2 2 4" xfId="1098" xr:uid="{E0E847E2-269E-4E0E-BCF3-07336B07F07B}"/>
    <cellStyle name="Normal 3 8 2 3" xfId="653" xr:uid="{00000000-0005-0000-0000-0000C2020000}"/>
    <cellStyle name="Normal 3 8 2 3 2" xfId="790" xr:uid="{00000000-0005-0000-0000-0000C3020000}"/>
    <cellStyle name="Normal 3 8 2 3 2 2" xfId="1263" xr:uid="{08C2AEEA-CDE8-46E8-A434-C1EA4D5E593F}"/>
    <cellStyle name="Normal 3 8 2 3 3" xfId="1148" xr:uid="{8A8FE53B-59E4-4D59-AD62-8218BE1A12D6}"/>
    <cellStyle name="Normal 3 8 2 4" xfId="743" xr:uid="{00000000-0005-0000-0000-0000C4020000}"/>
    <cellStyle name="Normal 3 8 2 4 2" xfId="1216" xr:uid="{23B8AB26-3AB9-44DE-B216-C91F170D3B43}"/>
    <cellStyle name="Normal 3 8 2 5" xfId="1097" xr:uid="{7B2EB8B8-9975-4445-8554-802C41C77610}"/>
    <cellStyle name="Normal 3 8 3" xfId="540" xr:uid="{00000000-0005-0000-0000-0000C5020000}"/>
    <cellStyle name="Normal 3 8 3 2" xfId="655" xr:uid="{00000000-0005-0000-0000-0000C6020000}"/>
    <cellStyle name="Normal 3 8 3 2 2" xfId="792" xr:uid="{00000000-0005-0000-0000-0000C7020000}"/>
    <cellStyle name="Normal 3 8 3 2 2 2" xfId="1265" xr:uid="{25F98F37-B9D4-44EB-8686-90F3CAD88D3E}"/>
    <cellStyle name="Normal 3 8 3 2 3" xfId="1150" xr:uid="{4DBC5805-D428-4119-9BAD-A63B625CF4F4}"/>
    <cellStyle name="Normal 3 8 3 3" xfId="745" xr:uid="{00000000-0005-0000-0000-0000C8020000}"/>
    <cellStyle name="Normal 3 8 3 3 2" xfId="1218" xr:uid="{D7A3C123-0F76-460E-9EE6-A73078CBE049}"/>
    <cellStyle name="Normal 3 8 3 4" xfId="1099" xr:uid="{11FB5B76-C0DE-41F5-B773-984B515A28E9}"/>
    <cellStyle name="Normal 3 8 4" xfId="652" xr:uid="{00000000-0005-0000-0000-0000C9020000}"/>
    <cellStyle name="Normal 3 8 4 2" xfId="789" xr:uid="{00000000-0005-0000-0000-0000CA020000}"/>
    <cellStyle name="Normal 3 8 4 2 2" xfId="1262" xr:uid="{BF467DE4-33A5-4F1F-9C3A-7B6B54A68261}"/>
    <cellStyle name="Normal 3 8 4 3" xfId="1147" xr:uid="{D140A29F-F961-40EF-A4A2-C4A84D88735E}"/>
    <cellStyle name="Normal 3 8 5" xfId="742" xr:uid="{00000000-0005-0000-0000-0000CB020000}"/>
    <cellStyle name="Normal 3 8 5 2" xfId="1215" xr:uid="{A96E01F2-8418-4643-9070-0B73F35EE13C}"/>
    <cellStyle name="Normal 3 8 6" xfId="1096" xr:uid="{F2B94541-45E0-41BE-8AD5-40A6767C4904}"/>
    <cellStyle name="Normal 4" xfId="541" xr:uid="{00000000-0005-0000-0000-0000CC020000}"/>
    <cellStyle name="Normal 4 2" xfId="542" xr:uid="{00000000-0005-0000-0000-0000CD020000}"/>
    <cellStyle name="Normal 4 2 2" xfId="656" xr:uid="{00000000-0005-0000-0000-0000CE020000}"/>
    <cellStyle name="Normal 4 2 2 2" xfId="793" xr:uid="{00000000-0005-0000-0000-0000CF020000}"/>
    <cellStyle name="Normal 4 2 2 2 2" xfId="1266" xr:uid="{C81F3A41-9B88-4271-8CF6-E9B6456E4415}"/>
    <cellStyle name="Normal 4 2 2 3" xfId="1151" xr:uid="{EB0EA0B8-81DC-4BD3-86E3-1A5F94983223}"/>
    <cellStyle name="Normal 4 2 3" xfId="746" xr:uid="{00000000-0005-0000-0000-0000D0020000}"/>
    <cellStyle name="Normal 4 2 3 2" xfId="1219" xr:uid="{0BD5D0F0-C79C-4167-97E8-30C1B572611D}"/>
    <cellStyle name="Normal 4 2 4" xfId="1100" xr:uid="{C6C974DC-B05E-4A06-85C7-4F51B05E6C94}"/>
    <cellStyle name="Normal 4 3" xfId="543" xr:uid="{00000000-0005-0000-0000-0000D1020000}"/>
    <cellStyle name="Normal 4 4" xfId="544" xr:uid="{00000000-0005-0000-0000-0000D2020000}"/>
    <cellStyle name="Normal 4 4 2" xfId="657" xr:uid="{00000000-0005-0000-0000-0000D3020000}"/>
    <cellStyle name="Normal 4 4 2 2" xfId="794" xr:uid="{00000000-0005-0000-0000-0000D4020000}"/>
    <cellStyle name="Normal 4 4 2 2 2" xfId="1267" xr:uid="{9B0379DD-8D7D-4B09-9666-E69AFEAF3969}"/>
    <cellStyle name="Normal 4 4 2 3" xfId="1152" xr:uid="{74FD5F05-73A8-41A8-BAE4-1BFAB5EEFA77}"/>
    <cellStyle name="Normal 4 4 3" xfId="747" xr:uid="{00000000-0005-0000-0000-0000D5020000}"/>
    <cellStyle name="Normal 4 4 3 2" xfId="1220" xr:uid="{C7B2624F-1C3E-4671-8A3C-A3C2BDE9D467}"/>
    <cellStyle name="Normal 4 4 4" xfId="1101" xr:uid="{9C10175E-B7A5-467D-A8FE-265729989AC1}"/>
    <cellStyle name="Normal 416" xfId="545" xr:uid="{00000000-0005-0000-0000-0000D6020000}"/>
    <cellStyle name="Normal 417" xfId="546" xr:uid="{00000000-0005-0000-0000-0000D7020000}"/>
    <cellStyle name="Normal 428" xfId="547" xr:uid="{00000000-0005-0000-0000-0000D8020000}"/>
    <cellStyle name="Normal 429" xfId="548" xr:uid="{00000000-0005-0000-0000-0000D9020000}"/>
    <cellStyle name="Normal 486" xfId="549" xr:uid="{00000000-0005-0000-0000-0000DA020000}"/>
    <cellStyle name="Normal 487" xfId="550" xr:uid="{00000000-0005-0000-0000-0000DB020000}"/>
    <cellStyle name="Normal 489" xfId="551" xr:uid="{00000000-0005-0000-0000-0000DC020000}"/>
    <cellStyle name="Normal 490" xfId="552" xr:uid="{00000000-0005-0000-0000-0000DD020000}"/>
    <cellStyle name="Normal 5" xfId="553" xr:uid="{00000000-0005-0000-0000-0000DE020000}"/>
    <cellStyle name="Normal 5 2" xfId="554" xr:uid="{00000000-0005-0000-0000-0000DF020000}"/>
    <cellStyle name="Normal 5 3" xfId="555" xr:uid="{00000000-0005-0000-0000-0000E0020000}"/>
    <cellStyle name="Normal 5 3 2" xfId="658" xr:uid="{00000000-0005-0000-0000-0000E1020000}"/>
    <cellStyle name="Normal 5 3 2 2" xfId="795" xr:uid="{00000000-0005-0000-0000-0000E2020000}"/>
    <cellStyle name="Normal 5 3 2 2 2" xfId="1268" xr:uid="{DC7F1A81-08D6-4D09-8514-5469E6D82A4E}"/>
    <cellStyle name="Normal 5 3 2 3" xfId="1153" xr:uid="{38E6CA33-D38F-43C6-B5C4-D646CEF3A914}"/>
    <cellStyle name="Normal 5 3 3" xfId="748" xr:uid="{00000000-0005-0000-0000-0000E3020000}"/>
    <cellStyle name="Normal 5 3 3 2" xfId="1221" xr:uid="{CC5360BD-EDE0-4F1C-A46F-977B207C4842}"/>
    <cellStyle name="Normal 5 3 4" xfId="1102" xr:uid="{FFC4C88D-A65F-47A0-BDCD-86572684098A}"/>
    <cellStyle name="Normal 506" xfId="556" xr:uid="{00000000-0005-0000-0000-0000E4020000}"/>
    <cellStyle name="Normal 516" xfId="557" xr:uid="{00000000-0005-0000-0000-0000E5020000}"/>
    <cellStyle name="Normal 517" xfId="558" xr:uid="{00000000-0005-0000-0000-0000E6020000}"/>
    <cellStyle name="Normal 53" xfId="559" xr:uid="{00000000-0005-0000-0000-0000E7020000}"/>
    <cellStyle name="Normal 54" xfId="560" xr:uid="{00000000-0005-0000-0000-0000E8020000}"/>
    <cellStyle name="Normal 542" xfId="561" xr:uid="{00000000-0005-0000-0000-0000E9020000}"/>
    <cellStyle name="Normal 543" xfId="562" xr:uid="{00000000-0005-0000-0000-0000EA020000}"/>
    <cellStyle name="Normal 544" xfId="563" xr:uid="{00000000-0005-0000-0000-0000EB020000}"/>
    <cellStyle name="Normal 547" xfId="564" xr:uid="{00000000-0005-0000-0000-0000EC020000}"/>
    <cellStyle name="Normal 548" xfId="565" xr:uid="{00000000-0005-0000-0000-0000ED020000}"/>
    <cellStyle name="Normal 550" xfId="566" xr:uid="{00000000-0005-0000-0000-0000EE020000}"/>
    <cellStyle name="Normal 571" xfId="567" xr:uid="{00000000-0005-0000-0000-0000EF020000}"/>
    <cellStyle name="Normal 572" xfId="568" xr:uid="{00000000-0005-0000-0000-0000F0020000}"/>
    <cellStyle name="Normal 6" xfId="569" xr:uid="{00000000-0005-0000-0000-0000F1020000}"/>
    <cellStyle name="Normal 6 2" xfId="570" xr:uid="{00000000-0005-0000-0000-0000F2020000}"/>
    <cellStyle name="Normal 6 2 2" xfId="660" xr:uid="{00000000-0005-0000-0000-0000F3020000}"/>
    <cellStyle name="Normal 6 2 2 2" xfId="797" xr:uid="{00000000-0005-0000-0000-0000F4020000}"/>
    <cellStyle name="Normal 6 2 2 2 2" xfId="1270" xr:uid="{4E19CB36-D333-40D1-9AB5-8DB67EF8A103}"/>
    <cellStyle name="Normal 6 2 2 3" xfId="1155" xr:uid="{4F5EF5C5-4C57-42C7-928C-8A9C17C4EA7E}"/>
    <cellStyle name="Normal 6 2 3" xfId="750" xr:uid="{00000000-0005-0000-0000-0000F5020000}"/>
    <cellStyle name="Normal 6 2 3 2" xfId="1223" xr:uid="{7B31CD7F-DCFD-47D3-84C7-DF4F6063782B}"/>
    <cellStyle name="Normal 6 2 4" xfId="1104" xr:uid="{FDB1363C-EC08-4806-9486-9A88EBD15C6F}"/>
    <cellStyle name="Normal 6 3" xfId="571" xr:uid="{00000000-0005-0000-0000-0000F6020000}"/>
    <cellStyle name="Normal 6 3 2" xfId="1105" xr:uid="{3CA6D10A-D968-4BE5-8FD9-35474A554497}"/>
    <cellStyle name="Normal 6 4" xfId="659" xr:uid="{00000000-0005-0000-0000-0000F7020000}"/>
    <cellStyle name="Normal 6 4 2" xfId="796" xr:uid="{00000000-0005-0000-0000-0000F8020000}"/>
    <cellStyle name="Normal 6 4 2 2" xfId="1269" xr:uid="{442CAC1C-9D70-476B-B207-CAF1AD92217E}"/>
    <cellStyle name="Normal 6 4 3" xfId="1154" xr:uid="{0E568321-C868-4AC7-8844-58DB4A0DF089}"/>
    <cellStyle name="Normal 6 5" xfId="749" xr:uid="{00000000-0005-0000-0000-0000F9020000}"/>
    <cellStyle name="Normal 6 5 2" xfId="1222" xr:uid="{03E7036A-8A39-4D0C-A67A-F81F562FB7D5}"/>
    <cellStyle name="Normal 6 6" xfId="1103" xr:uid="{E59C2AF6-2E2F-4D15-8AE4-156B5C96263A}"/>
    <cellStyle name="Normal 7" xfId="572" xr:uid="{00000000-0005-0000-0000-0000FA020000}"/>
    <cellStyle name="Normal 7 2" xfId="573" xr:uid="{00000000-0005-0000-0000-0000FB020000}"/>
    <cellStyle name="Normal 7 3" xfId="1106" xr:uid="{DEA61846-9A59-4C72-9EC9-74204E0E78DC}"/>
    <cellStyle name="Normal 8" xfId="574" xr:uid="{00000000-0005-0000-0000-0000FC020000}"/>
    <cellStyle name="Normal 9" xfId="711" xr:uid="{00000000-0005-0000-0000-0000FD020000}"/>
    <cellStyle name="Normal 9 2" xfId="825" xr:uid="{00000000-0005-0000-0000-0000FE020000}"/>
    <cellStyle name="Normal 9 2 2" xfId="1298" xr:uid="{57D21040-FFCF-4293-9D0A-6C1AAACA0CDE}"/>
    <cellStyle name="Normal 9 3" xfId="1184" xr:uid="{F145809F-EE6B-4D60-A653-05DA5C178004}"/>
    <cellStyle name="Normal_Sheet1" xfId="575" xr:uid="{00000000-0005-0000-0000-0000FF020000}"/>
    <cellStyle name="Note 2" xfId="576" xr:uid="{00000000-0005-0000-0000-000000030000}"/>
    <cellStyle name="Note 2 2" xfId="661" xr:uid="{00000000-0005-0000-0000-000001030000}"/>
    <cellStyle name="Note 2 2 2" xfId="798" xr:uid="{00000000-0005-0000-0000-000002030000}"/>
    <cellStyle name="Note 2 2 2 2" xfId="1271" xr:uid="{EC209D03-25D4-4943-90F5-B23905FDAE44}"/>
    <cellStyle name="Note 2 2 3" xfId="1156" xr:uid="{71D439BE-DCFD-4546-BAA4-50879821523B}"/>
    <cellStyle name="Note 2 3" xfId="751" xr:uid="{00000000-0005-0000-0000-000003030000}"/>
    <cellStyle name="Note 2 3 2" xfId="1224" xr:uid="{97CD7FA8-5B02-4285-8993-2E3D1317B769}"/>
    <cellStyle name="Note 2 4" xfId="1107" xr:uid="{F23A9BB7-BA26-460B-BF4F-3B8821C69D27}"/>
    <cellStyle name="Note 3" xfId="712" xr:uid="{00000000-0005-0000-0000-000004030000}"/>
    <cellStyle name="Note 3 2" xfId="826" xr:uid="{00000000-0005-0000-0000-000005030000}"/>
    <cellStyle name="Note 3 2 2" xfId="1299" xr:uid="{04E576ED-9400-44E3-84BE-A7AAD9EC2AF3}"/>
    <cellStyle name="Note 3 3" xfId="1185" xr:uid="{DAAB080F-EF73-4BA5-A3BF-35973BB38F57}"/>
    <cellStyle name="Output 2" xfId="577" xr:uid="{00000000-0005-0000-0000-000006030000}"/>
    <cellStyle name="Output 2 2" xfId="662" xr:uid="{00000000-0005-0000-0000-000007030000}"/>
    <cellStyle name="Percent" xfId="1" xr:uid="{00000000-0005-0000-0000-000008030000}"/>
    <cellStyle name="Percent 2" xfId="578" xr:uid="{00000000-0005-0000-0000-000009030000}"/>
    <cellStyle name="Percent 3" xfId="831" xr:uid="{0E930484-CEE2-44A9-9EAC-DAB64CFDC379}"/>
    <cellStyle name="Schlecht" xfId="677" builtinId="27" customBuiltin="1"/>
    <cellStyle name="Standard" xfId="0" builtinId="0"/>
    <cellStyle name="Standard 3" xfId="579" xr:uid="{00000000-0005-0000-0000-00000C030000}"/>
    <cellStyle name="Standard 4" xfId="580" xr:uid="{00000000-0005-0000-0000-00000D030000}"/>
    <cellStyle name="Standard 4 2" xfId="581" xr:uid="{00000000-0005-0000-0000-00000E030000}"/>
    <cellStyle name="Standard 4 2 2" xfId="582" xr:uid="{00000000-0005-0000-0000-00000F030000}"/>
    <cellStyle name="Standard 4 2 2 2" xfId="583" xr:uid="{00000000-0005-0000-0000-000010030000}"/>
    <cellStyle name="Standard 4 2 2 2 2" xfId="666" xr:uid="{00000000-0005-0000-0000-000011030000}"/>
    <cellStyle name="Standard 4 2 2 2 2 2" xfId="802" xr:uid="{00000000-0005-0000-0000-000012030000}"/>
    <cellStyle name="Standard 4 2 2 2 2 2 2" xfId="1275" xr:uid="{4B9B0B70-63D1-4907-BA09-22460352892D}"/>
    <cellStyle name="Standard 4 2 2 2 2 3" xfId="1160" xr:uid="{B565490B-C756-4D47-B75B-45D080F5FD44}"/>
    <cellStyle name="Standard 4 2 2 2 3" xfId="755" xr:uid="{00000000-0005-0000-0000-000013030000}"/>
    <cellStyle name="Standard 4 2 2 2 3 2" xfId="1228" xr:uid="{5FFF6C28-0DA5-4B5D-8847-B5ED01BEA760}"/>
    <cellStyle name="Standard 4 2 2 2 4" xfId="1111" xr:uid="{BD840CBC-8864-463E-BB5A-4583BA162C4C}"/>
    <cellStyle name="Standard 4 2 2 3" xfId="665" xr:uid="{00000000-0005-0000-0000-000014030000}"/>
    <cellStyle name="Standard 4 2 2 3 2" xfId="801" xr:uid="{00000000-0005-0000-0000-000015030000}"/>
    <cellStyle name="Standard 4 2 2 3 2 2" xfId="1274" xr:uid="{9A3CC9AE-26BB-4A5D-A5D0-71B6B8467A33}"/>
    <cellStyle name="Standard 4 2 2 3 3" xfId="1159" xr:uid="{18C55898-BD41-49BE-8A65-F26A3FD00B8F}"/>
    <cellStyle name="Standard 4 2 2 4" xfId="754" xr:uid="{00000000-0005-0000-0000-000016030000}"/>
    <cellStyle name="Standard 4 2 2 4 2" xfId="1227" xr:uid="{7AD8718B-3FF4-4C09-B98C-3C2591331E3E}"/>
    <cellStyle name="Standard 4 2 2 5" xfId="1110" xr:uid="{72FB48E2-B26C-4BFB-A527-1A50FEC694DA}"/>
    <cellStyle name="Standard 4 2 3" xfId="584" xr:uid="{00000000-0005-0000-0000-000017030000}"/>
    <cellStyle name="Standard 4 2 3 2" xfId="667" xr:uid="{00000000-0005-0000-0000-000018030000}"/>
    <cellStyle name="Standard 4 2 3 2 2" xfId="803" xr:uid="{00000000-0005-0000-0000-000019030000}"/>
    <cellStyle name="Standard 4 2 3 2 2 2" xfId="1276" xr:uid="{87A4FC59-7AA2-49C3-8129-7BEA0A1D18D0}"/>
    <cellStyle name="Standard 4 2 3 2 3" xfId="1161" xr:uid="{FDB4CA8E-3635-41CF-BB75-123D511282B2}"/>
    <cellStyle name="Standard 4 2 3 3" xfId="756" xr:uid="{00000000-0005-0000-0000-00001A030000}"/>
    <cellStyle name="Standard 4 2 3 3 2" xfId="1229" xr:uid="{AA43763F-E9C0-4967-B495-D4F23FB0A9F2}"/>
    <cellStyle name="Standard 4 2 3 4" xfId="1112" xr:uid="{9A5DEB45-8E6F-46D8-9870-E12E779FD4E9}"/>
    <cellStyle name="Standard 4 2 4" xfId="664" xr:uid="{00000000-0005-0000-0000-00001B030000}"/>
    <cellStyle name="Standard 4 2 4 2" xfId="800" xr:uid="{00000000-0005-0000-0000-00001C030000}"/>
    <cellStyle name="Standard 4 2 4 2 2" xfId="1273" xr:uid="{AD0E6B4D-3083-4F12-B5E2-F015DCF720A3}"/>
    <cellStyle name="Standard 4 2 4 3" xfId="1158" xr:uid="{3D6CBFCB-F330-41B0-BF61-9E0A7B7C2028}"/>
    <cellStyle name="Standard 4 2 5" xfId="753" xr:uid="{00000000-0005-0000-0000-00001D030000}"/>
    <cellStyle name="Standard 4 2 5 2" xfId="1226" xr:uid="{CAF8193C-23CD-4154-A9CE-B86442A5CF58}"/>
    <cellStyle name="Standard 4 2 6" xfId="1109" xr:uid="{B244A184-D015-478C-8525-BD630DC7A0DD}"/>
    <cellStyle name="Standard 4 3" xfId="585" xr:uid="{00000000-0005-0000-0000-00001E030000}"/>
    <cellStyle name="Standard 4 3 2" xfId="586" xr:uid="{00000000-0005-0000-0000-00001F030000}"/>
    <cellStyle name="Standard 4 3 2 2" xfId="669" xr:uid="{00000000-0005-0000-0000-000020030000}"/>
    <cellStyle name="Standard 4 3 2 2 2" xfId="805" xr:uid="{00000000-0005-0000-0000-000021030000}"/>
    <cellStyle name="Standard 4 3 2 2 2 2" xfId="1278" xr:uid="{5B984058-246C-4E50-8869-F2ECF4F84C9D}"/>
    <cellStyle name="Standard 4 3 2 2 3" xfId="1163" xr:uid="{A710F308-213C-4C89-86FE-668D2FFFF438}"/>
    <cellStyle name="Standard 4 3 2 3" xfId="758" xr:uid="{00000000-0005-0000-0000-000022030000}"/>
    <cellStyle name="Standard 4 3 2 3 2" xfId="1231" xr:uid="{2068A341-B6AA-4375-B80A-7F9576BDB467}"/>
    <cellStyle name="Standard 4 3 2 4" xfId="1114" xr:uid="{09DEE6A8-57F1-419A-8DBD-FFC1FACE0B0A}"/>
    <cellStyle name="Standard 4 3 3" xfId="668" xr:uid="{00000000-0005-0000-0000-000023030000}"/>
    <cellStyle name="Standard 4 3 3 2" xfId="804" xr:uid="{00000000-0005-0000-0000-000024030000}"/>
    <cellStyle name="Standard 4 3 3 2 2" xfId="1277" xr:uid="{2804D7DF-742D-46B0-8049-78BA19F36F42}"/>
    <cellStyle name="Standard 4 3 3 3" xfId="1162" xr:uid="{98E4FAEF-BB66-4737-BD64-09E3FD99EC84}"/>
    <cellStyle name="Standard 4 3 4" xfId="757" xr:uid="{00000000-0005-0000-0000-000025030000}"/>
    <cellStyle name="Standard 4 3 4 2" xfId="1230" xr:uid="{EBF7EA1F-02CF-4FC7-96E3-A2441BDD1A1D}"/>
    <cellStyle name="Standard 4 3 5" xfId="1113" xr:uid="{9C437250-BB15-4C61-B44E-550C815E3B1E}"/>
    <cellStyle name="Standard 4 4" xfId="587" xr:uid="{00000000-0005-0000-0000-000026030000}"/>
    <cellStyle name="Standard 4 4 2" xfId="670" xr:uid="{00000000-0005-0000-0000-000027030000}"/>
    <cellStyle name="Standard 4 4 2 2" xfId="806" xr:uid="{00000000-0005-0000-0000-000028030000}"/>
    <cellStyle name="Standard 4 4 2 2 2" xfId="1279" xr:uid="{9E4EED19-3861-4F36-ADCE-4191370375BF}"/>
    <cellStyle name="Standard 4 4 2 3" xfId="1164" xr:uid="{1A5A5166-3CBE-436B-944A-E3D51CC89171}"/>
    <cellStyle name="Standard 4 4 3" xfId="759" xr:uid="{00000000-0005-0000-0000-000029030000}"/>
    <cellStyle name="Standard 4 4 3 2" xfId="1232" xr:uid="{A44E8F1C-4C93-4A5C-BB68-2C45DA7C8C9C}"/>
    <cellStyle name="Standard 4 4 4" xfId="1115" xr:uid="{B70DCEFD-E082-49EF-BB3C-DE20D0205978}"/>
    <cellStyle name="Standard 4 5" xfId="663" xr:uid="{00000000-0005-0000-0000-00002A030000}"/>
    <cellStyle name="Standard 4 5 2" xfId="799" xr:uid="{00000000-0005-0000-0000-00002B030000}"/>
    <cellStyle name="Standard 4 5 2 2" xfId="1272" xr:uid="{55D26949-12CD-401E-A3B0-6B101FCA9742}"/>
    <cellStyle name="Standard 4 5 3" xfId="1157" xr:uid="{0154CA58-03E2-4155-897C-8E07EC51E892}"/>
    <cellStyle name="Standard 4 6" xfId="752" xr:uid="{00000000-0005-0000-0000-00002C030000}"/>
    <cellStyle name="Standard 4 6 2" xfId="1225" xr:uid="{22696BAF-8292-4A66-B446-D538A2A4EBEA}"/>
    <cellStyle name="Standard 4 7" xfId="1108" xr:uid="{4E9C70CD-E78D-455C-9F99-D6772D4294AE}"/>
    <cellStyle name="Standard 6" xfId="588" xr:uid="{00000000-0005-0000-0000-00002D030000}"/>
    <cellStyle name="Standard 6 2" xfId="1116" xr:uid="{BE54DC01-14F5-4709-A88D-E2FA803D113A}"/>
    <cellStyle name="Title 2" xfId="589" xr:uid="{00000000-0005-0000-0000-00002E030000}"/>
    <cellStyle name="Total 2" xfId="590" xr:uid="{00000000-0005-0000-0000-00002F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7030000}"/>
    <cellStyle name="Zelle überprüfen" xfId="683" builtinId="23" customBuiltin="1"/>
    <cellStyle name="표준 2" xfId="592" xr:uid="{00000000-0005-0000-0000-000039030000}"/>
    <cellStyle name="一般 2" xfId="830" xr:uid="{00000000-0005-0000-0000-00003A030000}"/>
    <cellStyle name="一般 7" xfId="593" xr:uid="{00000000-0005-0000-0000-00003B030000}"/>
    <cellStyle name="標準 2" xfId="594" xr:uid="{00000000-0005-0000-0000-00003C030000}"/>
    <cellStyle name="標準 2 2" xfId="595" xr:uid="{00000000-0005-0000-0000-00003D030000}"/>
    <cellStyle name="標準 2 3" xfId="596" xr:uid="{00000000-0005-0000-0000-00003E030000}"/>
  </cellStyles>
  <dxfs count="95">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rgb="FFFFFF00"/>
        </patternFill>
      </fill>
    </dxf>
    <dxf>
      <font>
        <color auto="1"/>
      </font>
      <fill>
        <patternFill>
          <bgColor indexed="10"/>
        </patternFill>
      </fill>
    </dxf>
    <dxf>
      <fill>
        <patternFill>
          <bgColor indexed="13"/>
        </patternFill>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1" defaultTableStyle="TableStyleMedium2" defaultPivotStyle="PivotStyleLight16">
    <tableStyle name="Invisible" pivot="0" table="0" count="0" xr9:uid="{6547FC2D-6F66-440C-A32B-5E714216AFA1}"/>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rsten.hoffmann@rafi-group.com" TargetMode="External"/><Relationship Id="rId1" Type="http://schemas.openxmlformats.org/officeDocument/2006/relationships/hyperlink" Target="mailto:karsten.hoffmann@rafi-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53" workbookViewId="0">
      <selection activeCell="A8" sqref="A8"/>
    </sheetView>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6A630E4-4D47-4AB3-89F1-ED90DF1E6D72}"/>
    </customSheetView>
    <customSheetView guid="{4BDF1A28-30D5-449D-B20E-D6C97EF9FAE1}" showAutoFilter="1">
      <selection activeCell="C1" sqref="C1:D65536"/>
      <pageMargins left="0" right="0" top="0" bottom="0" header="0" footer="0"/>
      <pageSetup orientation="portrait"/>
      <autoFilter ref="B1:C1" xr:uid="{6CB4C6ED-9A41-4232-9CC1-6C122FDECB43}"/>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7"/>
      <c r="B2" s="2" t="s">
        <v>1</v>
      </c>
      <c r="C2" s="3"/>
      <c r="D2" s="147"/>
      <c r="E2" s="3"/>
      <c r="F2" s="3"/>
      <c r="G2" s="25"/>
    </row>
    <row r="3" spans="1:7">
      <c r="A3" s="307"/>
      <c r="B3" s="3" t="s">
        <v>2</v>
      </c>
      <c r="C3" s="2"/>
      <c r="D3" s="148"/>
      <c r="E3" s="3"/>
      <c r="F3" s="2"/>
      <c r="G3" s="25"/>
    </row>
    <row r="4" spans="1:7" ht="15">
      <c r="A4" s="307"/>
      <c r="B4" s="184" t="s">
        <v>3</v>
      </c>
      <c r="C4" s="185"/>
      <c r="D4" s="186"/>
      <c r="E4" s="3"/>
      <c r="F4" s="185"/>
      <c r="G4" s="25"/>
    </row>
    <row r="5" spans="1:7">
      <c r="A5" s="307"/>
      <c r="B5" s="190" t="s">
        <v>4</v>
      </c>
      <c r="C5" s="187"/>
      <c r="D5" s="188"/>
      <c r="E5" s="3"/>
      <c r="F5" s="187"/>
      <c r="G5" s="25"/>
    </row>
    <row r="6" spans="1:7">
      <c r="A6" s="307"/>
      <c r="B6" s="3"/>
      <c r="C6" s="3"/>
      <c r="D6" s="147"/>
      <c r="E6" s="3"/>
      <c r="F6" s="3"/>
      <c r="G6" s="25"/>
    </row>
    <row r="7" spans="1:7">
      <c r="A7" s="307"/>
      <c r="B7" s="3"/>
      <c r="C7" s="3"/>
      <c r="D7" s="147"/>
      <c r="E7" s="3"/>
      <c r="F7" s="3"/>
      <c r="G7" s="25"/>
    </row>
    <row r="8" spans="1:7">
      <c r="A8" s="307"/>
      <c r="B8" s="3"/>
      <c r="C8" s="3"/>
      <c r="D8" s="147"/>
      <c r="E8" s="3"/>
      <c r="F8" s="3"/>
      <c r="G8" s="25"/>
    </row>
    <row r="9" spans="1:7" ht="20.100000000000001" customHeight="1">
      <c r="A9" s="307"/>
      <c r="B9" s="310" t="s">
        <v>5</v>
      </c>
      <c r="C9" s="310"/>
      <c r="D9" s="310"/>
      <c r="E9" s="310"/>
      <c r="F9" s="310"/>
      <c r="G9" s="25"/>
    </row>
    <row r="10" spans="1:7" ht="27" customHeight="1">
      <c r="A10" s="307"/>
      <c r="B10" s="311" t="s">
        <v>6</v>
      </c>
      <c r="C10" s="311"/>
      <c r="D10" s="311"/>
      <c r="E10" s="311"/>
      <c r="F10" s="311"/>
      <c r="G10" s="25"/>
    </row>
    <row r="11" spans="1:7" ht="82.5" customHeight="1">
      <c r="A11" s="307"/>
      <c r="B11" s="312"/>
      <c r="C11" s="312"/>
      <c r="D11" s="312"/>
      <c r="E11" s="312"/>
      <c r="F11" s="312"/>
      <c r="G11" s="25"/>
    </row>
    <row r="12" spans="1:7" ht="22.5">
      <c r="A12" s="307"/>
      <c r="B12" s="174" t="s">
        <v>7</v>
      </c>
      <c r="C12" s="175" t="s">
        <v>8</v>
      </c>
      <c r="D12" s="176" t="s">
        <v>9</v>
      </c>
      <c r="E12" s="175" t="s">
        <v>10</v>
      </c>
      <c r="F12" s="175" t="s">
        <v>11</v>
      </c>
      <c r="G12" s="25"/>
    </row>
    <row r="13" spans="1:7" ht="67.5">
      <c r="A13" s="307"/>
      <c r="B13" s="306">
        <v>1</v>
      </c>
      <c r="C13" s="225" t="s">
        <v>12</v>
      </c>
      <c r="D13" s="226">
        <v>44489</v>
      </c>
      <c r="E13" s="225" t="s">
        <v>12728</v>
      </c>
      <c r="F13" s="227" t="s">
        <v>12760</v>
      </c>
      <c r="G13" s="25"/>
    </row>
    <row r="14" spans="1:7" ht="67.5">
      <c r="A14" s="307"/>
      <c r="B14" s="224">
        <v>1.01</v>
      </c>
      <c r="C14" s="225" t="s">
        <v>12</v>
      </c>
      <c r="D14" s="226">
        <v>44523</v>
      </c>
      <c r="E14" s="225" t="s">
        <v>12729</v>
      </c>
      <c r="F14" s="227" t="s">
        <v>12760</v>
      </c>
      <c r="G14" s="25"/>
    </row>
    <row r="15" spans="1:7" ht="67.5">
      <c r="A15" s="307"/>
      <c r="B15" s="224">
        <v>1.02</v>
      </c>
      <c r="C15" s="225" t="s">
        <v>12</v>
      </c>
      <c r="D15" s="226">
        <v>44553</v>
      </c>
      <c r="E15" s="225" t="s">
        <v>12730</v>
      </c>
      <c r="F15" s="227" t="s">
        <v>12760</v>
      </c>
      <c r="G15" s="25"/>
    </row>
    <row r="16" spans="1:7" ht="90">
      <c r="A16" s="307"/>
      <c r="B16" s="224">
        <v>1.1000000000000001</v>
      </c>
      <c r="C16" s="225" t="s">
        <v>12</v>
      </c>
      <c r="D16" s="226">
        <v>44848</v>
      </c>
      <c r="E16" s="225" t="s">
        <v>12754</v>
      </c>
      <c r="F16" s="227" t="s">
        <v>12761</v>
      </c>
      <c r="G16" s="25"/>
    </row>
    <row r="17" spans="1:7" ht="56.25">
      <c r="A17" s="307"/>
      <c r="B17" s="224">
        <v>1.1100000000000001</v>
      </c>
      <c r="C17" s="225" t="s">
        <v>12</v>
      </c>
      <c r="D17" s="226">
        <v>44869</v>
      </c>
      <c r="E17" s="225" t="s">
        <v>12755</v>
      </c>
      <c r="F17" s="227" t="s">
        <v>12761</v>
      </c>
      <c r="G17" s="25"/>
    </row>
    <row r="18" spans="1:7" ht="56.25">
      <c r="A18" s="307"/>
      <c r="B18" s="224">
        <v>1.2</v>
      </c>
      <c r="C18" s="225" t="s">
        <v>12</v>
      </c>
      <c r="D18" s="226">
        <v>45058</v>
      </c>
      <c r="E18" s="225" t="s">
        <v>12815</v>
      </c>
      <c r="F18" s="227" t="s">
        <v>12762</v>
      </c>
      <c r="G18" s="25"/>
    </row>
    <row r="19" spans="1:7" ht="13.5" thickBot="1">
      <c r="A19" s="308"/>
      <c r="B19" s="309" t="str">
        <f ca="1">OFFSET(L!$C$1,MATCH("General"&amp;"Cpy",L!$A:$A,0)-1,SL,,)</f>
        <v>© 2023 Responsible Minerals Initiative. All rights reserved.</v>
      </c>
      <c r="C19" s="309"/>
      <c r="D19" s="309"/>
      <c r="E19" s="309"/>
      <c r="F19" s="309"/>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3"/>
      <c r="B1" s="314"/>
      <c r="C1" s="314"/>
      <c r="D1" s="315"/>
    </row>
    <row r="2" spans="1:8" ht="15">
      <c r="A2" s="177"/>
      <c r="B2" s="178" t="str">
        <f ca="1">OFFSET(L!$C$1,MATCH("Definitions"&amp;ADDRESS(ROW(),COLUMN(),4),L!$A:$A,0)-1,SL,,)</f>
        <v>ITEM</v>
      </c>
      <c r="C2" s="178" t="str">
        <f ca="1">OFFSET(L!$C$1,MATCH("Definitions"&amp;ADDRESS(ROW(),COLUMN(),4),L!$A:$A,0)-1,SL,,)</f>
        <v>DEFINITION</v>
      </c>
      <c r="D2" s="31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7"/>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7"/>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7"/>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7"/>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7"/>
      <c r="E21" s="180"/>
    </row>
    <row r="22" spans="1:5" ht="15">
      <c r="A22" s="177"/>
      <c r="B22" s="316" t="str">
        <f ca="1">OFFSET(L!$C$1,MATCH("General"&amp;"Cpy",L!$A:$A,0)-1,SL,,)</f>
        <v>© 2023 Responsible Minerals Initiative. All rights reserved.</v>
      </c>
      <c r="C22" s="316"/>
      <c r="D22" s="317"/>
      <c r="E22" s="180"/>
    </row>
    <row r="23" spans="1:5" ht="13.5" thickBot="1">
      <c r="A23" s="181"/>
      <c r="B23" s="182"/>
      <c r="C23" s="182"/>
      <c r="D23" s="318"/>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7" workbookViewId="0">
      <selection activeCell="D50" sqref="D50:E50"/>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8"/>
      <c r="B1" s="359"/>
      <c r="C1" s="359"/>
      <c r="D1" s="359"/>
      <c r="E1" s="359"/>
      <c r="F1" s="359"/>
      <c r="G1" s="359"/>
      <c r="H1" s="359"/>
      <c r="I1" s="359"/>
      <c r="J1" s="359"/>
      <c r="K1" s="360"/>
      <c r="L1" s="103"/>
      <c r="P1" s="3"/>
      <c r="Q1" s="3"/>
      <c r="R1" s="3"/>
      <c r="S1" s="3"/>
      <c r="T1" s="3"/>
      <c r="U1" s="3"/>
      <c r="V1" s="3"/>
      <c r="W1" s="3"/>
      <c r="X1" s="3"/>
      <c r="Y1" s="3"/>
      <c r="Z1" s="3"/>
      <c r="AA1" s="3"/>
      <c r="AB1" s="3"/>
      <c r="AC1" s="3"/>
      <c r="AD1" s="3"/>
      <c r="AE1" s="3"/>
      <c r="AF1" s="3"/>
      <c r="AG1" s="3"/>
      <c r="AH1" s="3"/>
    </row>
    <row r="2" spans="1:34" ht="81.75" customHeight="1">
      <c r="A2" s="28"/>
      <c r="B2" s="302"/>
      <c r="C2" s="29"/>
      <c r="D2" s="361" t="str">
        <f ca="1">OFFSET(L!$C$1,MATCH("Declaration"&amp;ADDRESS(ROW(),COLUMN(),4),L!$A:$A,0)-1,SL,,)</f>
        <v>Extended Mineral Reporting Template (EMRT)</v>
      </c>
      <c r="E2" s="362"/>
      <c r="F2" s="362"/>
      <c r="G2" s="362"/>
      <c r="H2" s="362"/>
      <c r="I2" s="362"/>
      <c r="J2" s="36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17</v>
      </c>
      <c r="C3" s="12"/>
      <c r="D3" s="31" t="s">
        <v>18</v>
      </c>
      <c r="E3" s="379"/>
      <c r="F3" s="380"/>
      <c r="G3" s="380"/>
      <c r="H3" s="380"/>
      <c r="I3" s="380"/>
      <c r="J3" s="191" t="s">
        <v>12817</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19</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4" t="s">
        <v>12819</v>
      </c>
      <c r="E8" s="365"/>
      <c r="F8" s="365"/>
      <c r="G8" s="365"/>
      <c r="H8" s="365"/>
      <c r="I8" s="365"/>
      <c r="J8" s="36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48" t="s">
        <v>20</v>
      </c>
      <c r="E9" s="349"/>
      <c r="F9" s="349"/>
      <c r="G9" s="350"/>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4" t="s">
        <v>12822</v>
      </c>
      <c r="E12" s="345"/>
      <c r="F12" s="345"/>
      <c r="G12" s="345"/>
      <c r="H12" s="345"/>
      <c r="I12" s="345"/>
      <c r="J12" s="34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4" t="s">
        <v>12823</v>
      </c>
      <c r="E13" s="345"/>
      <c r="F13" s="345"/>
      <c r="G13" s="345"/>
      <c r="H13" s="345"/>
      <c r="I13" s="345"/>
      <c r="J13" s="34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4" t="s">
        <v>12824</v>
      </c>
      <c r="E14" s="345"/>
      <c r="F14" s="345"/>
      <c r="G14" s="345"/>
      <c r="H14" s="345"/>
      <c r="I14" s="345"/>
      <c r="J14" s="34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4" t="s">
        <v>12825</v>
      </c>
      <c r="E15" s="345"/>
      <c r="F15" s="345"/>
      <c r="G15" s="345"/>
      <c r="H15" s="345"/>
      <c r="I15" s="345"/>
      <c r="J15" s="34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3" t="s">
        <v>12826</v>
      </c>
      <c r="E16" s="345"/>
      <c r="F16" s="345"/>
      <c r="G16" s="345"/>
      <c r="H16" s="345"/>
      <c r="I16" s="345"/>
      <c r="J16" s="34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4" t="s">
        <v>12827</v>
      </c>
      <c r="E17" s="345"/>
      <c r="F17" s="345"/>
      <c r="G17" s="345"/>
      <c r="H17" s="345"/>
      <c r="I17" s="345"/>
      <c r="J17" s="34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4" t="s">
        <v>12825</v>
      </c>
      <c r="E18" s="345"/>
      <c r="F18" s="345"/>
      <c r="G18" s="345"/>
      <c r="H18" s="345"/>
      <c r="I18" s="345"/>
      <c r="J18" s="34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4"/>
      <c r="E19" s="345"/>
      <c r="F19" s="345"/>
      <c r="G19" s="345"/>
      <c r="H19" s="345"/>
      <c r="I19" s="345"/>
      <c r="J19" s="34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3" t="s">
        <v>12826</v>
      </c>
      <c r="E20" s="345"/>
      <c r="F20" s="345"/>
      <c r="G20" s="345"/>
      <c r="H20" s="345"/>
      <c r="I20" s="345"/>
      <c r="J20" s="34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4" t="s">
        <v>12828</v>
      </c>
      <c r="E21" s="345"/>
      <c r="F21" s="345"/>
      <c r="G21" s="345"/>
      <c r="H21" s="345"/>
      <c r="I21" s="345"/>
      <c r="J21" s="34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3">
        <v>45392</v>
      </c>
      <c r="E22" s="35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7"/>
      <c r="E23" s="34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8" t="str">
        <f ca="1">OFFSET(L!$C$1,MATCH("Declaration"&amp;ADDRESS(ROW(),COLUMN(),4),L!$A:$A,0)-1,SL,,)</f>
        <v>Answer the following questions 1 - 7 based on the declaration scope indicated above</v>
      </c>
      <c r="C24" s="378"/>
      <c r="D24" s="378"/>
      <c r="E24" s="378"/>
      <c r="F24" s="378"/>
      <c r="G24" s="378"/>
      <c r="H24" s="378"/>
      <c r="I24" s="378"/>
      <c r="J24" s="37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1" t="str">
        <f ca="1">OFFSET(L!$C$1,MATCH("Declaration"&amp;ADDRESS(ROW(),COLUMN(),4),L!$A:$A,0)-1,SL,,)</f>
        <v>Answer</v>
      </c>
      <c r="E25" s="34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19" t="s">
        <v>26</v>
      </c>
      <c r="E26" s="320"/>
      <c r="F26" s="9"/>
      <c r="G26" s="321"/>
      <c r="H26" s="322"/>
      <c r="I26" s="322"/>
      <c r="J26" s="32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19" t="s">
        <v>23</v>
      </c>
      <c r="E27" s="320"/>
      <c r="F27" s="9"/>
      <c r="G27" s="321"/>
      <c r="H27" s="322"/>
      <c r="I27" s="322"/>
      <c r="J27" s="32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28" t="s">
        <v>23</v>
      </c>
      <c r="E28" s="329"/>
      <c r="F28" s="9"/>
      <c r="G28" s="321"/>
      <c r="H28" s="322"/>
      <c r="I28" s="322"/>
      <c r="J28" s="32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1" t="s">
        <v>23</v>
      </c>
      <c r="E29" s="352"/>
      <c r="F29" s="9"/>
      <c r="G29" s="321"/>
      <c r="H29" s="322"/>
      <c r="I29" s="322"/>
      <c r="J29" s="32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3" t="str">
        <f ca="1">D25</f>
        <v>Answer</v>
      </c>
      <c r="E31" s="34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19" t="s">
        <v>26</v>
      </c>
      <c r="E32" s="320"/>
      <c r="F32" s="9"/>
      <c r="G32" s="321" t="s">
        <v>12820</v>
      </c>
      <c r="H32" s="322"/>
      <c r="I32" s="322"/>
      <c r="J32" s="32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19"/>
      <c r="E33" s="320"/>
      <c r="F33" s="9"/>
      <c r="G33" s="321"/>
      <c r="H33" s="322"/>
      <c r="I33" s="322"/>
      <c r="J33" s="32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28" t="s">
        <v>23</v>
      </c>
      <c r="E34" s="329"/>
      <c r="F34" s="9"/>
      <c r="G34" s="321"/>
      <c r="H34" s="322"/>
      <c r="I34" s="322"/>
      <c r="J34" s="32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28" t="s">
        <v>23</v>
      </c>
      <c r="E35" s="329"/>
      <c r="F35" s="9"/>
      <c r="G35" s="321"/>
      <c r="H35" s="322"/>
      <c r="I35" s="322"/>
      <c r="J35" s="32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3" t="str">
        <f ca="1">D25</f>
        <v>Answer</v>
      </c>
      <c r="E37" s="343"/>
      <c r="F37" s="15"/>
      <c r="G37" s="38" t="str">
        <f ca="1">G25</f>
        <v>Comments</v>
      </c>
      <c r="H37" s="357"/>
      <c r="I37" s="357"/>
      <c r="J37" s="357"/>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19" t="s">
        <v>23</v>
      </c>
      <c r="E38" s="320"/>
      <c r="F38" s="41"/>
      <c r="G38" s="321"/>
      <c r="H38" s="322"/>
      <c r="I38" s="322"/>
      <c r="J38" s="32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19"/>
      <c r="E39" s="320"/>
      <c r="F39" s="41"/>
      <c r="G39" s="321"/>
      <c r="H39" s="322"/>
      <c r="I39" s="322"/>
      <c r="J39" s="32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19"/>
      <c r="E40" s="320"/>
      <c r="F40" s="41"/>
      <c r="G40" s="321"/>
      <c r="H40" s="322"/>
      <c r="I40" s="322"/>
      <c r="J40" s="32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19"/>
      <c r="E41" s="320"/>
      <c r="F41" s="41"/>
      <c r="G41" s="321"/>
      <c r="H41" s="322"/>
      <c r="I41" s="322"/>
      <c r="J41" s="32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3" t="str">
        <f ca="1">D25</f>
        <v>Answer</v>
      </c>
      <c r="E43" s="343"/>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19" t="s">
        <v>27</v>
      </c>
      <c r="E44" s="320"/>
      <c r="F44" s="41"/>
      <c r="G44" s="321"/>
      <c r="H44" s="322"/>
      <c r="I44" s="322"/>
      <c r="J44" s="32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19"/>
      <c r="E45" s="320"/>
      <c r="F45" s="41"/>
      <c r="G45" s="321"/>
      <c r="H45" s="322"/>
      <c r="I45" s="322"/>
      <c r="J45" s="32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28"/>
      <c r="E46" s="329"/>
      <c r="F46" s="41"/>
      <c r="G46" s="321"/>
      <c r="H46" s="322"/>
      <c r="I46" s="322"/>
      <c r="J46" s="32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28"/>
      <c r="E47" s="329"/>
      <c r="F47" s="41"/>
      <c r="G47" s="321"/>
      <c r="H47" s="322"/>
      <c r="I47" s="322"/>
      <c r="J47" s="32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3" t="str">
        <f ca="1">D25</f>
        <v>Answer</v>
      </c>
      <c r="E49" s="343"/>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1" t="s">
        <v>30</v>
      </c>
      <c r="E50" s="382"/>
      <c r="F50" s="41"/>
      <c r="G50" s="321"/>
      <c r="H50" s="322"/>
      <c r="I50" s="322"/>
      <c r="J50" s="32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1"/>
      <c r="E51" s="382"/>
      <c r="F51" s="41"/>
      <c r="G51" s="321"/>
      <c r="H51" s="322"/>
      <c r="I51" s="322"/>
      <c r="J51" s="32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5"/>
      <c r="E52" s="356"/>
      <c r="F52" s="41"/>
      <c r="G52" s="321"/>
      <c r="H52" s="322"/>
      <c r="I52" s="322"/>
      <c r="J52" s="32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5"/>
      <c r="E53" s="356"/>
      <c r="F53" s="41"/>
      <c r="G53" s="321"/>
      <c r="H53" s="322"/>
      <c r="I53" s="322"/>
      <c r="J53" s="32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3" t="str">
        <f ca="1">D25</f>
        <v>Answer</v>
      </c>
      <c r="E55" s="343"/>
      <c r="F55" s="15"/>
      <c r="G55" s="38" t="str">
        <f ca="1">G25</f>
        <v>Comments</v>
      </c>
      <c r="H55" s="342"/>
      <c r="I55" s="342"/>
      <c r="J55" s="34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39" t="s">
        <v>26</v>
      </c>
      <c r="E56" s="340"/>
      <c r="F56" s="41"/>
      <c r="G56" s="321"/>
      <c r="H56" s="322"/>
      <c r="I56" s="322"/>
      <c r="J56" s="32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19"/>
      <c r="E57" s="320"/>
      <c r="F57" s="41"/>
      <c r="G57" s="321"/>
      <c r="H57" s="322"/>
      <c r="I57" s="322"/>
      <c r="J57" s="32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28"/>
      <c r="E58" s="329"/>
      <c r="F58" s="41"/>
      <c r="G58" s="321"/>
      <c r="H58" s="322"/>
      <c r="I58" s="322"/>
      <c r="J58" s="32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28"/>
      <c r="E59" s="329"/>
      <c r="F59" s="41"/>
      <c r="G59" s="321"/>
      <c r="H59" s="322"/>
      <c r="I59" s="322"/>
      <c r="J59" s="32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3" t="str">
        <f ca="1">D25</f>
        <v>Answer</v>
      </c>
      <c r="E61" s="343"/>
      <c r="F61" s="15"/>
      <c r="G61" s="38" t="str">
        <f ca="1">G25</f>
        <v>Comments</v>
      </c>
      <c r="H61" s="342" t="str">
        <f>IF(Q69="(*)","Click here to enter smelter names","")</f>
        <v/>
      </c>
      <c r="I61" s="342"/>
      <c r="J61" s="34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19" t="s">
        <v>26</v>
      </c>
      <c r="E62" s="320"/>
      <c r="F62" s="42"/>
      <c r="G62" s="321"/>
      <c r="H62" s="322"/>
      <c r="I62" s="322"/>
      <c r="J62" s="32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19"/>
      <c r="E63" s="320"/>
      <c r="F63" s="42"/>
      <c r="G63" s="321"/>
      <c r="H63" s="322"/>
      <c r="I63" s="322"/>
      <c r="J63" s="32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28"/>
      <c r="E64" s="329"/>
      <c r="F64" s="42"/>
      <c r="G64" s="321"/>
      <c r="H64" s="322"/>
      <c r="I64" s="322"/>
      <c r="J64" s="32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28"/>
      <c r="E65" s="329"/>
      <c r="F65" s="44"/>
      <c r="G65" s="321"/>
      <c r="H65" s="322"/>
      <c r="I65" s="322"/>
      <c r="J65" s="32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0" t="str">
        <f ca="1">OFFSET(L!$C$1,MATCH("Declaration"&amp;ADDRESS(ROW(),COLUMN(),4),L!$A:$A,0)-1,SL,,)</f>
        <v>Answer the Following Questions at a Company Level</v>
      </c>
      <c r="C67" s="330"/>
      <c r="D67" s="330"/>
      <c r="E67" s="330"/>
      <c r="F67" s="330"/>
      <c r="G67" s="330"/>
      <c r="H67" s="330"/>
      <c r="I67" s="330"/>
      <c r="J67" s="33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1" t="str">
        <f ca="1">D25</f>
        <v>Answer</v>
      </c>
      <c r="E68" s="341"/>
      <c r="F68" s="47"/>
      <c r="G68" s="341" t="str">
        <f ca="1">G25</f>
        <v>Comments</v>
      </c>
      <c r="H68" s="341" t="e">
        <f>HLOOKUP(SL,LT,$O68,0)</f>
        <v>#NAME?</v>
      </c>
      <c r="I68" s="34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19" t="s">
        <v>26</v>
      </c>
      <c r="E69" s="320"/>
      <c r="F69" s="51"/>
      <c r="G69" s="321"/>
      <c r="H69" s="322"/>
      <c r="I69" s="322"/>
      <c r="J69" s="323"/>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3"/>
      <c r="H70" s="333"/>
      <c r="I70" s="333"/>
      <c r="J70" s="33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19" t="s">
        <v>26</v>
      </c>
      <c r="E71" s="320"/>
      <c r="F71" s="51"/>
      <c r="G71" s="335" t="s">
        <v>12821</v>
      </c>
      <c r="H71" s="336"/>
      <c r="I71" s="336"/>
      <c r="J71" s="337"/>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27"/>
      <c r="E73" s="327"/>
      <c r="F73" s="234"/>
      <c r="G73" s="338"/>
      <c r="H73" s="338"/>
      <c r="I73" s="338"/>
      <c r="J73" s="33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19" t="s">
        <v>26</v>
      </c>
      <c r="E74" s="320"/>
      <c r="F74" s="9"/>
      <c r="G74" s="321"/>
      <c r="H74" s="322"/>
      <c r="I74" s="322"/>
      <c r="J74" s="32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19"/>
      <c r="E75" s="320"/>
      <c r="F75" s="9"/>
      <c r="G75" s="321"/>
      <c r="H75" s="322"/>
      <c r="I75" s="322"/>
      <c r="J75" s="32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19" t="s">
        <v>26</v>
      </c>
      <c r="E77" s="320"/>
      <c r="F77" s="51"/>
      <c r="G77" s="321"/>
      <c r="H77" s="322"/>
      <c r="I77" s="322"/>
      <c r="J77" s="323"/>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1" t="s">
        <v>35</v>
      </c>
      <c r="E79" s="332"/>
      <c r="F79" s="51"/>
      <c r="G79" s="321"/>
      <c r="H79" s="322"/>
      <c r="I79" s="322"/>
      <c r="J79" s="323"/>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3"/>
      <c r="H80" s="333"/>
      <c r="I80" s="333"/>
      <c r="J80" s="33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19" t="s">
        <v>26</v>
      </c>
      <c r="E81" s="320"/>
      <c r="F81" s="51"/>
      <c r="G81" s="321"/>
      <c r="H81" s="322"/>
      <c r="I81" s="322"/>
      <c r="J81" s="323"/>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4"/>
      <c r="H82" s="334"/>
      <c r="I82" s="334"/>
      <c r="J82" s="33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19" t="s">
        <v>26</v>
      </c>
      <c r="E83" s="320"/>
      <c r="F83" s="51"/>
      <c r="G83" s="321"/>
      <c r="H83" s="322"/>
      <c r="I83" s="322"/>
      <c r="J83" s="323"/>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6" t="str">
        <f>IF(OR($D$8="",$I$3=""),"","Click here to check required fields completion")</f>
        <v/>
      </c>
      <c r="C84" s="326"/>
      <c r="D84" s="326"/>
      <c r="E84" s="326"/>
      <c r="F84" s="326"/>
      <c r="G84" s="326"/>
      <c r="H84" s="326"/>
      <c r="I84" s="326"/>
      <c r="J84" s="326"/>
      <c r="K84" s="30"/>
      <c r="L84" s="103"/>
      <c r="P84" s="3"/>
      <c r="Q84" s="3"/>
      <c r="R84" s="3"/>
      <c r="S84" s="3"/>
      <c r="T84" s="3"/>
      <c r="U84" s="3"/>
      <c r="V84" s="3"/>
      <c r="W84" s="3"/>
      <c r="X84" s="3"/>
      <c r="Y84" s="3">
        <v>86</v>
      </c>
      <c r="Z84" s="3"/>
      <c r="AA84" s="3"/>
      <c r="AB84" s="3"/>
      <c r="AC84" s="3"/>
      <c r="AD84" s="3"/>
      <c r="AE84" s="3"/>
      <c r="AF84" s="3"/>
      <c r="AG84" s="3"/>
      <c r="AH84" s="3"/>
    </row>
    <row r="85" spans="1:34" ht="15.75" thickBot="1">
      <c r="A85" s="324" t="str">
        <f ca="1">OFFSET(L!$C$1,MATCH("General"&amp;"Cpy",L!$A:$A,0)-1,SL,,)</f>
        <v>© 2023 Responsible Minerals Initiative. All rights reserved.</v>
      </c>
      <c r="B85" s="325"/>
      <c r="C85" s="325"/>
      <c r="D85" s="325"/>
      <c r="E85" s="325"/>
      <c r="F85" s="325"/>
      <c r="G85" s="325"/>
      <c r="H85" s="325"/>
      <c r="I85" s="325"/>
      <c r="J85" s="32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94" priority="25">
      <formula>IF($D$28="No",TRUE)</formula>
    </cfRule>
  </conditionalFormatting>
  <conditionalFormatting sqref="D29 D41 D47 D53 D59 D65">
    <cfRule type="expression" dxfId="93" priority="24">
      <formula>IF($D$29="No",TRUE)</formula>
    </cfRule>
  </conditionalFormatting>
  <conditionalFormatting sqref="D34">
    <cfRule type="expression" dxfId="92" priority="16">
      <formula>IF($D$28="No",TRUE)</formula>
    </cfRule>
  </conditionalFormatting>
  <conditionalFormatting sqref="D35">
    <cfRule type="expression" dxfId="91" priority="15">
      <formula>IF($D$29="No",TRUE)</formula>
    </cfRule>
  </conditionalFormatting>
  <conditionalFormatting sqref="D40 D46 D52 D58 D64">
    <cfRule type="expression" dxfId="90" priority="154" stopIfTrue="1">
      <formula>IF(AND(OR($D$28="Yes",$D$28=""),D40=""),1,0)</formula>
    </cfRule>
  </conditionalFormatting>
  <conditionalFormatting sqref="D22:E22">
    <cfRule type="expression" dxfId="89" priority="151" stopIfTrue="1">
      <formula>IF($D$22="",TRUE)</formula>
    </cfRule>
  </conditionalFormatting>
  <conditionalFormatting sqref="D26:E26">
    <cfRule type="expression" dxfId="88" priority="129" stopIfTrue="1">
      <formula>IF($D$26="",TRUE)</formula>
    </cfRule>
  </conditionalFormatting>
  <conditionalFormatting sqref="D27:E27">
    <cfRule type="expression" dxfId="87" priority="136" stopIfTrue="1">
      <formula>IF($D$27="",TRUE)</formula>
    </cfRule>
  </conditionalFormatting>
  <conditionalFormatting sqref="D32:E32">
    <cfRule type="expression" dxfId="86" priority="14" stopIfTrue="1">
      <formula>IF(AND(OR($D$26="Yes",$D$26=""),$D$32=""),1,0)</formula>
    </cfRule>
    <cfRule type="expression" dxfId="85" priority="18" stopIfTrue="1">
      <formula>IF($P$26="",TRUE)</formula>
    </cfRule>
  </conditionalFormatting>
  <conditionalFormatting sqref="D33:E33">
    <cfRule type="expression" dxfId="84" priority="17" stopIfTrue="1">
      <formula>IF(AND(OR($D$27="Yes",$D$27=""),$D$33=""),1,0)</formula>
    </cfRule>
    <cfRule type="expression" dxfId="83" priority="19" stopIfTrue="1">
      <formula>IF($P$27="",TRUE)</formula>
    </cfRule>
  </conditionalFormatting>
  <conditionalFormatting sqref="D38:E38 D44:E44 D50:E50 D56:E56 D62:E62">
    <cfRule type="expression" dxfId="82" priority="45" stopIfTrue="1">
      <formula>IF(AND(OR($D$26="No",$D$26="Unknown",$D$26="Not applicable for this declaration",$D$32="No",$D$32="Unknown"),D38=""),1,0)</formula>
    </cfRule>
    <cfRule type="expression" dxfId="81" priority="46" stopIfTrue="1">
      <formula>IF(AND(OR($D$26="Yes",$D$26=""),D38=""),1,0)</formula>
    </cfRule>
  </conditionalFormatting>
  <conditionalFormatting sqref="D39:E39 D45:E45 D51:E51 D57:E57 D63:E63">
    <cfRule type="expression" dxfId="80" priority="152" stopIfTrue="1">
      <formula>IF(AND(OR($D$27="No",$D$27="Unknown",$D$27="Not applicable for this declaration",$D$33="No",$D$33="Unknown"),D39=""),1,0)</formula>
    </cfRule>
    <cfRule type="expression" dxfId="79" priority="153" stopIfTrue="1">
      <formula>IF(AND(OR($D$27="Yes",$D$27=""),D39=""),1,0)</formula>
    </cfRule>
  </conditionalFormatting>
  <conditionalFormatting sqref="D40:E40 D46:E46 D52:E52 D58:E58 D64:E64">
    <cfRule type="expression" dxfId="78" priority="41" stopIfTrue="1">
      <formula>$P$28=""</formula>
    </cfRule>
  </conditionalFormatting>
  <conditionalFormatting sqref="D41:E41 D47:E47 D53:E53 D59:E59 D65:E65">
    <cfRule type="expression" dxfId="77" priority="156" stopIfTrue="1">
      <formula>$P$29=""</formula>
    </cfRule>
    <cfRule type="expression" dxfId="76" priority="157" stopIfTrue="1">
      <formula>IF(AND(OR($D$29="Yes",$D$29=""),D41=""),1,0)</formula>
    </cfRule>
  </conditionalFormatting>
  <conditionalFormatting sqref="D69:E69 D71:E71 D77:E77 D79:E79 D81:E81 D83:E83">
    <cfRule type="expression" dxfId="75" priority="8" stopIfTrue="1">
      <formula>AND(OR($D$26="No",$D$26="Unknown",$D$26="Not applicable for this declaration"),OR($D$27="No",$D$27="Unknown",$D$27="Not applicable for this declaration"))</formula>
    </cfRule>
    <cfRule type="expression" dxfId="74" priority="9" stopIfTrue="1">
      <formula>IF(D69="",TRUE)</formula>
    </cfRule>
  </conditionalFormatting>
  <conditionalFormatting sqref="D74:E74">
    <cfRule type="expression" dxfId="73" priority="10" stopIfTrue="1">
      <formula>IF(AND(OR($D$26="No",$D$26="Unknown",$D$26="Not applicable for this declaration",$D$32="No",$D$32="Unknown"),D74=""),1,0)</formula>
    </cfRule>
    <cfRule type="expression" dxfId="72" priority="11" stopIfTrue="1">
      <formula>IF(AND(OR($D$26="Yes",$D$26=""),D74=""),1,0)</formula>
    </cfRule>
  </conditionalFormatting>
  <conditionalFormatting sqref="D75:E75">
    <cfRule type="expression" dxfId="71" priority="12" stopIfTrue="1">
      <formula>IF(AND(OR($D$27="No",$D$27="Unknown",$D$27="Not applicable for this declaration",$D$33="No",$D$33="Unknown"),D75=""),1,0)</formula>
    </cfRule>
    <cfRule type="expression" dxfId="70" priority="13" stopIfTrue="1">
      <formula>IF(AND(OR($D$27="Yes",$D$27=""),D75=""),1,0)</formula>
    </cfRule>
  </conditionalFormatting>
  <conditionalFormatting sqref="D10:J10">
    <cfRule type="expression" dxfId="69" priority="48" stopIfTrue="1">
      <formula>IF($D$9=$Q$9,TRUE)</formula>
    </cfRule>
    <cfRule type="expression" dxfId="68" priority="158" stopIfTrue="1">
      <formula>IF(AND($D$10="",$D$9=$R$9),TRUE)</formula>
    </cfRule>
  </conditionalFormatting>
  <conditionalFormatting sqref="D16:J16">
    <cfRule type="expression" dxfId="67" priority="146" stopIfTrue="1">
      <formula>IF($D$16="",TRUE)</formula>
    </cfRule>
  </conditionalFormatting>
  <conditionalFormatting sqref="D20:J20">
    <cfRule type="expression" dxfId="66" priority="27" stopIfTrue="1">
      <formula>IF($D$20="",TRUE)</formula>
    </cfRule>
  </conditionalFormatting>
  <conditionalFormatting sqref="G79:J79">
    <cfRule type="expression" dxfId="65" priority="39" stopIfTrue="1">
      <formula>IF(AND($D$79="Yes, using other format (describe)",$G$79=""),TRUE)</formula>
    </cfRule>
  </conditionalFormatting>
  <conditionalFormatting sqref="G81:J81">
    <cfRule type="expression" dxfId="64" priority="20">
      <formula>IF(AND($D$81="Yes, using other format (describe)",$G$81=""),TRUE)</formula>
    </cfRule>
  </conditionalFormatting>
  <conditionalFormatting sqref="D8:J8">
    <cfRule type="expression" dxfId="63" priority="7" stopIfTrue="1">
      <formula>IF($D$8="",TRUE)</formula>
    </cfRule>
  </conditionalFormatting>
  <conditionalFormatting sqref="D9:G9">
    <cfRule type="expression" dxfId="62" priority="6" stopIfTrue="1">
      <formula>IF($D$9="",TRUE)</formula>
    </cfRule>
  </conditionalFormatting>
  <conditionalFormatting sqref="D15:J15">
    <cfRule type="expression" dxfId="61" priority="5" stopIfTrue="1">
      <formula>IF($D$15="",TRUE)</formula>
    </cfRule>
  </conditionalFormatting>
  <conditionalFormatting sqref="D17:J17">
    <cfRule type="expression" dxfId="60" priority="4" stopIfTrue="1">
      <formula>IF($D$17="",TRUE)</formula>
    </cfRule>
  </conditionalFormatting>
  <conditionalFormatting sqref="D18:J18">
    <cfRule type="expression" dxfId="59" priority="3" stopIfTrue="1">
      <formula>IF($D$18="",TRUE)</formula>
    </cfRule>
  </conditionalFormatting>
  <conditionalFormatting sqref="G71:J71">
    <cfRule type="expression" dxfId="58" priority="2">
      <formula>IF(AND($D$71="Yes",$G$71=""),TRUE)</formula>
    </cfRule>
  </conditionalFormatting>
  <conditionalFormatting sqref="D21:J21">
    <cfRule type="expression" dxfId="57"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41B0EC1-8E83-41B9-AE6C-124249877FEB}"/>
    <hyperlink ref="D20" r:id="rId2" xr:uid="{CD8E1A80-73C0-47EA-B637-ADA1856DDD98}"/>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5" activePane="bottomLeft" state="frozen"/>
      <selection activeCell="B24" sqref="B24:J24"/>
      <selection pane="bottomLeft" activeCell="A9" sqref="A9"/>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1"/>
      <c r="B2" s="154" t="str">
        <f ca="1">OFFSET(L!$C$1,MATCH("Smelter List"&amp;ADDRESS(ROW(),COLUMN(),4),L!$A:$A,0)-1,SL,,)</f>
        <v>TO BEGIN:</v>
      </c>
      <c r="C2" s="143"/>
      <c r="D2" s="143"/>
      <c r="E2" s="143"/>
      <c r="F2" s="162"/>
      <c r="G2" s="162"/>
      <c r="H2" s="162"/>
      <c r="I2" s="303"/>
      <c r="J2" s="384" t="s">
        <v>43</v>
      </c>
      <c r="K2" s="385"/>
      <c r="L2" s="385"/>
      <c r="M2" s="385"/>
      <c r="N2" s="385"/>
      <c r="O2" s="385"/>
      <c r="P2" s="163"/>
      <c r="Q2" s="164"/>
      <c r="R2" s="165"/>
      <c r="S2" s="165"/>
      <c r="T2" s="165"/>
      <c r="AH2" s="131" t="s">
        <v>26</v>
      </c>
    </row>
    <row r="3" spans="1:34" s="17" customFormat="1" ht="240.6" customHeight="1">
      <c r="A3" s="202"/>
      <c r="B3" s="38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6"/>
      <c r="D3" s="386"/>
      <c r="E3" s="386"/>
      <c r="F3" s="166"/>
      <c r="G3" s="387" t="str">
        <f ca="1">OFFSET(L!$C$1,MATCH("General"&amp;"Cpy",L!$A:$A,0)-1,SL,,)</f>
        <v>© 2023 Responsible Minerals Initiative. All rights reserved.</v>
      </c>
      <c r="H3" s="387"/>
      <c r="I3" s="388"/>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398" t="s">
        <v>109</v>
      </c>
      <c r="B5" s="396" t="s">
        <v>44</v>
      </c>
      <c r="C5" s="397" t="s">
        <v>107</v>
      </c>
      <c r="D5" s="396"/>
      <c r="E5" s="396" t="s">
        <v>108</v>
      </c>
      <c r="F5" s="396" t="s">
        <v>109</v>
      </c>
      <c r="G5" s="396" t="s">
        <v>12</v>
      </c>
      <c r="H5" s="400">
        <v>0</v>
      </c>
      <c r="I5" s="401" t="s">
        <v>110</v>
      </c>
      <c r="J5" s="401" t="s">
        <v>111</v>
      </c>
      <c r="K5" s="151"/>
      <c r="L5" s="151"/>
      <c r="M5" s="151"/>
      <c r="N5" s="151"/>
      <c r="O5" s="151"/>
      <c r="P5" s="209"/>
      <c r="Q5" s="152"/>
      <c r="R5" s="150" t="str">
        <f ca="1">IF(ISERROR($V5),"",OFFSET('Smelter Look-up'!$C$4,$V5-4,0)&amp;"")</f>
        <v>Umicore Finland Oy</v>
      </c>
      <c r="S5" s="156" t="str">
        <f t="shared" ref="S5:S61" ca="1" si="0">IF(B5="","",IF(ISERROR(MATCH($E5,CL,0)),"Unknown",INDIRECT("'C'!$A$"&amp;MATCH($E5,CL,0)+1)))</f>
        <v>FI</v>
      </c>
      <c r="T5" s="156" t="str">
        <f ca="1">IF(B5="","",IF(ISERROR(MATCH($J5,SorP!$B$1:$B$5661,0)),"",INDIRECT("'SorP'!$A$"&amp;MATCH($J5,SorP!$B$1:$B$5661,0))))</f>
        <v>FI-07</v>
      </c>
      <c r="U5" s="169"/>
      <c r="V5" s="170">
        <f>IF(C5="",NA(),MATCH($B5&amp;$C5,'Smelter Look-up'!$J:$J,0))</f>
        <v>117</v>
      </c>
      <c r="X5" s="171">
        <f t="shared" ref="X5:X60" si="1">IF(AND(C5="Smelter not listed",OR(LEN(D5)=0,LEN(E5)=0)),1,0)</f>
        <v>0</v>
      </c>
      <c r="AB5" s="171" t="str">
        <f t="shared" ref="AB5:AB60" si="2">B5&amp;C5</f>
        <v>CobaltUmicore Finland Oy</v>
      </c>
    </row>
    <row r="6" spans="1:34" s="171" customFormat="1" ht="20.25">
      <c r="A6" s="398" t="s">
        <v>79</v>
      </c>
      <c r="B6" s="396" t="s">
        <v>44</v>
      </c>
      <c r="C6" s="397" t="s">
        <v>77</v>
      </c>
      <c r="D6" s="396"/>
      <c r="E6" s="396" t="s">
        <v>78</v>
      </c>
      <c r="F6" s="396" t="s">
        <v>79</v>
      </c>
      <c r="G6" s="396" t="s">
        <v>12</v>
      </c>
      <c r="H6" s="400">
        <v>0</v>
      </c>
      <c r="I6" s="401" t="s">
        <v>80</v>
      </c>
      <c r="J6" s="401" t="s">
        <v>7858</v>
      </c>
      <c r="K6" s="151"/>
      <c r="L6" s="151"/>
      <c r="M6" s="151"/>
      <c r="N6" s="151"/>
      <c r="O6" s="151"/>
      <c r="P6" s="209"/>
      <c r="Q6" s="152"/>
      <c r="R6" s="150" t="str">
        <f ca="1">IF(ISERROR($V6),"",OFFSET('Smelter Look-up'!$C$4,$V6-4,0)&amp;"")</f>
        <v>Compagnie de Tifnout Tiranimine</v>
      </c>
      <c r="S6" s="156" t="str">
        <f t="shared" ca="1" si="0"/>
        <v>MA</v>
      </c>
      <c r="T6" s="156" t="str">
        <f ca="1">IF(B6="","",IF(ISERROR(MATCH($J6,SorP!$B$1:$B$5661,0)),"",INDIRECT("'SorP'!$A$"&amp;MATCH($J6,SorP!$B$1:$B$5661,0))))</f>
        <v>MA-07</v>
      </c>
      <c r="U6" s="169"/>
      <c r="V6" s="170">
        <f>IF(C6="",NA(),MATCH($B6&amp;$C6,'Smelter Look-up'!$J:$J,0))</f>
        <v>10</v>
      </c>
      <c r="X6" s="171">
        <f t="shared" si="1"/>
        <v>0</v>
      </c>
      <c r="AB6" s="171" t="str">
        <f t="shared" si="2"/>
        <v>CobaltCompagnie de Tifnout Tiranimine</v>
      </c>
    </row>
    <row r="7" spans="1:34" s="171" customFormat="1" ht="20.25">
      <c r="A7" s="398" t="s">
        <v>266</v>
      </c>
      <c r="B7" s="396" t="s">
        <v>44</v>
      </c>
      <c r="C7" s="397" t="s">
        <v>265</v>
      </c>
      <c r="D7" s="396"/>
      <c r="E7" s="396" t="s">
        <v>108</v>
      </c>
      <c r="F7" s="396" t="s">
        <v>266</v>
      </c>
      <c r="G7" s="396" t="s">
        <v>12</v>
      </c>
      <c r="H7" s="400">
        <v>0</v>
      </c>
      <c r="I7" s="401" t="s">
        <v>267</v>
      </c>
      <c r="J7" s="401" t="s">
        <v>268</v>
      </c>
      <c r="K7" s="151"/>
      <c r="L7" s="151"/>
      <c r="M7" s="151"/>
      <c r="N7" s="151"/>
      <c r="O7" s="151"/>
      <c r="P7" s="209"/>
      <c r="Q7" s="152"/>
      <c r="R7" s="150" t="str">
        <f ca="1">IF(ISERROR($V7),"",OFFSET('Smelter Look-up'!$C$4,$V7-4,0)&amp;"")</f>
        <v>NORILSK NICKEL HARJAVALTA OY</v>
      </c>
      <c r="S7" s="156" t="str">
        <f t="shared" ca="1" si="0"/>
        <v>FI</v>
      </c>
      <c r="T7" s="156" t="str">
        <f ca="1">IF(B7="","",IF(ISERROR(MATCH($J7,SorP!$B$1:$B$5661,0)),"",INDIRECT("'SorP'!$A$"&amp;MATCH($J7,SorP!$B$1:$B$5661,0))))</f>
        <v>FI-17</v>
      </c>
      <c r="U7" s="169"/>
      <c r="V7" s="170">
        <f>IF(C7="",NA(),MATCH($B7&amp;$C7,'Smelter Look-up'!$J:$J,0))</f>
        <v>99</v>
      </c>
      <c r="X7" s="171">
        <f t="shared" si="1"/>
        <v>0</v>
      </c>
      <c r="AB7" s="171" t="str">
        <f t="shared" si="2"/>
        <v>CobaltNORILSK NICKEL HARJAVALTA OY</v>
      </c>
    </row>
    <row r="8" spans="1:34" s="171" customFormat="1" ht="25.5">
      <c r="A8" s="398" t="s">
        <v>278</v>
      </c>
      <c r="B8" s="396" t="s">
        <v>44</v>
      </c>
      <c r="C8" s="397" t="s">
        <v>277</v>
      </c>
      <c r="D8" s="396"/>
      <c r="E8" s="396" t="s">
        <v>72</v>
      </c>
      <c r="F8" s="396" t="s">
        <v>278</v>
      </c>
      <c r="G8" s="396" t="s">
        <v>12</v>
      </c>
      <c r="H8" s="400">
        <v>0</v>
      </c>
      <c r="I8" s="401" t="s">
        <v>279</v>
      </c>
      <c r="J8" s="401" t="s">
        <v>218</v>
      </c>
      <c r="K8" s="151"/>
      <c r="L8" s="151"/>
      <c r="M8" s="151"/>
      <c r="N8" s="151"/>
      <c r="O8" s="151"/>
      <c r="P8" s="209"/>
      <c r="Q8" s="152"/>
      <c r="R8" s="150" t="str">
        <f ca="1">IF(ISERROR($V8),"",OFFSET('Smelter Look-up'!$C$4,$V8-4,0)&amp;"")</f>
        <v>Quzhou Huayou Cobalt New Material Co., Ltd.</v>
      </c>
      <c r="S8" s="156" t="str">
        <f t="shared" ca="1" si="0"/>
        <v>CN</v>
      </c>
      <c r="T8" s="156" t="str">
        <f ca="1">IF(B8="","",IF(ISERROR(MATCH($J8,SorP!$B$1:$B$5661,0)),"",INDIRECT("'SorP'!$A$"&amp;MATCH($J8,SorP!$B$1:$B$5661,0))))</f>
        <v>CN-ZJ</v>
      </c>
      <c r="U8" s="169"/>
      <c r="V8" s="170">
        <f>IF(C8="",NA(),MATCH($B8&amp;$C8,'Smelter Look-up'!$J:$J,0))</f>
        <v>102</v>
      </c>
      <c r="X8" s="171">
        <f t="shared" si="1"/>
        <v>0</v>
      </c>
      <c r="AB8" s="171" t="str">
        <f t="shared" si="2"/>
        <v>CobaltQuzhou Huayou Cobalt New Material Co., Ltd.</v>
      </c>
    </row>
    <row r="9" spans="1:34" s="171" customFormat="1" ht="25.5" customHeight="1">
      <c r="A9" s="398" t="s">
        <v>257</v>
      </c>
      <c r="B9" s="396" t="s">
        <v>44</v>
      </c>
      <c r="C9" s="397" t="s">
        <v>256</v>
      </c>
      <c r="D9" s="396"/>
      <c r="E9" s="396" t="s">
        <v>143</v>
      </c>
      <c r="F9" s="396" t="s">
        <v>257</v>
      </c>
      <c r="G9" s="396" t="s">
        <v>12</v>
      </c>
      <c r="H9" s="400">
        <v>0</v>
      </c>
      <c r="I9" s="401" t="s">
        <v>258</v>
      </c>
      <c r="J9" s="401" t="s">
        <v>259</v>
      </c>
      <c r="K9" s="151"/>
      <c r="L9" s="151"/>
      <c r="M9" s="151"/>
      <c r="N9" s="151"/>
      <c r="O9" s="151"/>
      <c r="P9" s="209"/>
      <c r="Q9" s="152"/>
      <c r="R9" s="150" t="str">
        <f ca="1">IF(ISERROR($V9),"",OFFSET('Smelter Look-up'!$C$4,$V9-4,0)&amp;"")</f>
        <v>Niihama Nickel Refinery, Sumitomo Metal Mining</v>
      </c>
      <c r="S9" s="156" t="str">
        <f t="shared" ca="1" si="0"/>
        <v>JP</v>
      </c>
      <c r="T9" s="156" t="str">
        <f ca="1">IF(B9="","",IF(ISERROR(MATCH($J9,SorP!$B$1:$B$5661,0)),"",INDIRECT("'SorP'!$A$"&amp;MATCH($J9,SorP!$B$1:$B$5661,0))))</f>
        <v>JP-38</v>
      </c>
      <c r="U9" s="169"/>
      <c r="V9" s="170">
        <f>IF(C9="",NA(),MATCH($B9&amp;$C9,'Smelter Look-up'!$J:$J,0))</f>
        <v>109</v>
      </c>
      <c r="X9" s="171">
        <f t="shared" si="1"/>
        <v>0</v>
      </c>
      <c r="AB9" s="171" t="str">
        <f t="shared" si="2"/>
        <v>CobaltSumitomo Metal Mining</v>
      </c>
    </row>
    <row r="10" spans="1:34" s="171" customFormat="1" ht="20.25">
      <c r="A10" s="398" t="s">
        <v>323</v>
      </c>
      <c r="B10" s="396" t="s">
        <v>44</v>
      </c>
      <c r="C10" s="397" t="s">
        <v>322</v>
      </c>
      <c r="D10" s="396"/>
      <c r="E10" s="396" t="s">
        <v>72</v>
      </c>
      <c r="F10" s="396" t="s">
        <v>323</v>
      </c>
      <c r="G10" s="396" t="s">
        <v>12</v>
      </c>
      <c r="H10" s="400">
        <v>0</v>
      </c>
      <c r="I10" s="401" t="s">
        <v>324</v>
      </c>
      <c r="J10" s="401" t="s">
        <v>218</v>
      </c>
      <c r="K10" s="151"/>
      <c r="L10" s="151"/>
      <c r="M10" s="151"/>
      <c r="N10" s="151"/>
      <c r="O10" s="151"/>
      <c r="P10" s="209"/>
      <c r="Q10" s="152"/>
      <c r="R10" s="150" t="str">
        <f ca="1">IF(ISERROR($V10),"",OFFSET('Smelter Look-up'!$C$4,$V10-4,0)&amp;"")</f>
        <v>Zhejiang Huayou Cobalt Company Limited</v>
      </c>
      <c r="S10" s="156" t="str">
        <f t="shared" ca="1" si="0"/>
        <v>CN</v>
      </c>
      <c r="T10" s="156" t="str">
        <f ca="1">IF(B10="","",IF(ISERROR(MATCH($J10,SorP!$B$1:$B$5661,0)),"",INDIRECT("'SorP'!$A$"&amp;MATCH($J10,SorP!$B$1:$B$5661,0))))</f>
        <v>CN-ZJ</v>
      </c>
      <c r="U10" s="169"/>
      <c r="V10" s="170">
        <f>IF(C10="",NA(),MATCH($B10&amp;$C10,'Smelter Look-up'!$J:$J,0))</f>
        <v>130</v>
      </c>
      <c r="X10" s="171">
        <f t="shared" si="1"/>
        <v>0</v>
      </c>
      <c r="AB10" s="171" t="str">
        <f t="shared" si="2"/>
        <v>CobaltZhejiang Huayou Cobalt Company Limited</v>
      </c>
    </row>
    <row r="11" spans="1:34" s="171" customFormat="1" ht="25.5">
      <c r="A11" s="399" t="s">
        <v>187</v>
      </c>
      <c r="B11" s="396" t="s">
        <v>44</v>
      </c>
      <c r="C11" s="397" t="s">
        <v>185</v>
      </c>
      <c r="D11" s="396"/>
      <c r="E11" s="396" t="s">
        <v>186</v>
      </c>
      <c r="F11" s="396" t="s">
        <v>187</v>
      </c>
      <c r="G11" s="396" t="s">
        <v>12</v>
      </c>
      <c r="H11" s="400">
        <v>0</v>
      </c>
      <c r="I11" s="401" t="s">
        <v>188</v>
      </c>
      <c r="J11" s="401" t="s">
        <v>189</v>
      </c>
      <c r="K11" s="151"/>
      <c r="L11" s="151"/>
      <c r="M11" s="151"/>
      <c r="N11" s="151"/>
      <c r="O11" s="151"/>
      <c r="P11" s="209"/>
      <c r="Q11" s="152"/>
      <c r="R11" s="150" t="str">
        <f ca="1">IF(ISERROR($V11),"",OFFSET('Smelter Look-up'!$C$4,$V11-4,0)&amp;"")</f>
        <v>JSC Kolskaya Mining and Metallurgical Company (Kola MMC)</v>
      </c>
      <c r="S11" s="156" t="str">
        <f t="shared" ca="1" si="0"/>
        <v>RU</v>
      </c>
      <c r="T11" s="156" t="str">
        <f ca="1">IF(B11="","",IF(ISERROR(MATCH($J11,SorP!$B$1:$B$5661,0)),"",INDIRECT("'SorP'!$A$"&amp;MATCH($J11,SorP!$B$1:$B$5661,0))))</f>
        <v>RU-MUR</v>
      </c>
      <c r="U11" s="169"/>
      <c r="V11" s="170">
        <f>IF(C11="",NA(),MATCH($B11&amp;$C11,'Smelter Look-up'!$J:$J,0))</f>
        <v>53</v>
      </c>
      <c r="X11" s="171">
        <f t="shared" si="1"/>
        <v>0</v>
      </c>
      <c r="AB11" s="171" t="str">
        <f t="shared" si="2"/>
        <v>CobaltJSC Kolskaya Mining and Metallurgical Company (Kola MMC)</v>
      </c>
    </row>
    <row r="12" spans="1:34" s="171" customFormat="1" ht="25.5" customHeight="1">
      <c r="A12" s="398" t="s">
        <v>300</v>
      </c>
      <c r="B12" s="396" t="s">
        <v>44</v>
      </c>
      <c r="C12" s="397" t="s">
        <v>298</v>
      </c>
      <c r="D12" s="396"/>
      <c r="E12" s="396" t="s">
        <v>299</v>
      </c>
      <c r="F12" s="396" t="s">
        <v>300</v>
      </c>
      <c r="G12" s="396" t="s">
        <v>12</v>
      </c>
      <c r="H12" s="400">
        <v>0</v>
      </c>
      <c r="I12" s="401" t="s">
        <v>301</v>
      </c>
      <c r="J12" s="401" t="s">
        <v>302</v>
      </c>
      <c r="K12" s="151"/>
      <c r="L12" s="151"/>
      <c r="M12" s="151"/>
      <c r="N12" s="151"/>
      <c r="O12" s="151"/>
      <c r="P12" s="209"/>
      <c r="Q12" s="152"/>
      <c r="R12" s="150" t="str">
        <f ca="1">IF(ISERROR($V12),"",OFFSET('Smelter Look-up'!$C$4,$V12-4,0)&amp;"")</f>
        <v>Umicore Olen</v>
      </c>
      <c r="S12" s="156" t="str">
        <f t="shared" ca="1" si="0"/>
        <v>BE</v>
      </c>
      <c r="T12" s="156" t="str">
        <f ca="1">IF(B12="","",IF(ISERROR(MATCH($J12,SorP!$B$1:$B$5661,0)),"",INDIRECT("'SorP'!$A$"&amp;MATCH($J12,SorP!$B$1:$B$5661,0))))</f>
        <v>BE-VAN</v>
      </c>
      <c r="U12" s="169"/>
      <c r="V12" s="170">
        <f>IF(C12="",NA(),MATCH($B12&amp;$C12,'Smelter Look-up'!$J:$J,0))</f>
        <v>118</v>
      </c>
      <c r="X12" s="171">
        <f t="shared" si="1"/>
        <v>0</v>
      </c>
      <c r="AB12" s="171" t="str">
        <f t="shared" si="2"/>
        <v>CobaltUmicore Olen</v>
      </c>
    </row>
    <row r="13" spans="1:34" s="171" customFormat="1" ht="25.5" customHeight="1">
      <c r="A13" s="398" t="s">
        <v>177</v>
      </c>
      <c r="B13" s="396" t="s">
        <v>44</v>
      </c>
      <c r="C13" s="397" t="s">
        <v>176</v>
      </c>
      <c r="D13" s="396"/>
      <c r="E13" s="396" t="s">
        <v>72</v>
      </c>
      <c r="F13" s="396" t="s">
        <v>177</v>
      </c>
      <c r="G13" s="396" t="s">
        <v>12</v>
      </c>
      <c r="H13" s="400">
        <v>0</v>
      </c>
      <c r="I13" s="401" t="s">
        <v>114</v>
      </c>
      <c r="J13" s="401" t="s">
        <v>115</v>
      </c>
      <c r="K13" s="151"/>
      <c r="L13" s="151"/>
      <c r="M13" s="151"/>
      <c r="N13" s="151"/>
      <c r="O13" s="151"/>
      <c r="P13" s="209"/>
      <c r="Q13" s="152"/>
      <c r="R13" s="150" t="str">
        <f ca="1">IF(ISERROR($V13),"",OFFSET('Smelter Look-up'!$C$4,$V13-4,0)&amp;"")</f>
        <v>Jiangxi Jiangwu Cobalt industrial Co., Ltd.</v>
      </c>
      <c r="S13" s="156" t="str">
        <f t="shared" ca="1" si="0"/>
        <v>CN</v>
      </c>
      <c r="T13" s="156" t="str">
        <f ca="1">IF(B13="","",IF(ISERROR(MATCH($J13,SorP!$B$1:$B$5661,0)),"",INDIRECT("'SorP'!$A$"&amp;MATCH($J13,SorP!$B$1:$B$5661,0))))</f>
        <v>CN-JX</v>
      </c>
      <c r="U13" s="169"/>
      <c r="V13" s="170">
        <f>IF(C13="",NA(),MATCH($B13&amp;$C13,'Smelter Look-up'!$J:$J,0))</f>
        <v>49</v>
      </c>
      <c r="X13" s="171">
        <f t="shared" si="1"/>
        <v>0</v>
      </c>
      <c r="AB13" s="171" t="str">
        <f t="shared" si="2"/>
        <v>CobaltJiangxi Jiangwu Cobalt industrial Co., Ltd.</v>
      </c>
    </row>
    <row r="14" spans="1:34" s="171" customFormat="1" ht="25.5">
      <c r="A14" s="398" t="s">
        <v>130</v>
      </c>
      <c r="B14" s="396" t="s">
        <v>44</v>
      </c>
      <c r="C14" s="397" t="s">
        <v>129</v>
      </c>
      <c r="D14" s="396"/>
      <c r="E14" s="396" t="s">
        <v>72</v>
      </c>
      <c r="F14" s="396" t="s">
        <v>130</v>
      </c>
      <c r="G14" s="396" t="s">
        <v>12</v>
      </c>
      <c r="H14" s="400">
        <v>0</v>
      </c>
      <c r="I14" s="401" t="s">
        <v>131</v>
      </c>
      <c r="J14" s="401" t="s">
        <v>132</v>
      </c>
      <c r="K14" s="151"/>
      <c r="L14" s="151"/>
      <c r="M14" s="151"/>
      <c r="N14" s="151"/>
      <c r="O14" s="151"/>
      <c r="P14" s="209"/>
      <c r="Q14" s="152"/>
      <c r="R14" s="150" t="str">
        <f ca="1">IF(ISERROR($V14),"",OFFSET('Smelter Look-up'!$C$4,$V14-4,0)&amp;"")</f>
        <v>Guangdong Jiana Energy Technology Co., Ltd.</v>
      </c>
      <c r="S14" s="156" t="str">
        <f t="shared" ca="1" si="0"/>
        <v>CN</v>
      </c>
      <c r="T14" s="156" t="str">
        <f ca="1">IF(B14="","",IF(ISERROR(MATCH($J14,SorP!$B$1:$B$5661,0)),"",INDIRECT("'SorP'!$A$"&amp;MATCH($J14,SorP!$B$1:$B$5661,0))))</f>
        <v>CN-GD</v>
      </c>
      <c r="U14" s="169"/>
      <c r="V14" s="170">
        <f>IF(C14="",NA(),MATCH($B14&amp;$C14,'Smelter Look-up'!$J:$J,0))</f>
        <v>29</v>
      </c>
      <c r="X14" s="171">
        <f t="shared" si="1"/>
        <v>0</v>
      </c>
      <c r="AB14" s="171" t="str">
        <f t="shared" si="2"/>
        <v>CobaltGuangdong Jiana Energy Technology Co., Ltd.</v>
      </c>
    </row>
    <row r="15" spans="1:34" s="171" customFormat="1" ht="25.5">
      <c r="A15" s="398" t="s">
        <v>191</v>
      </c>
      <c r="B15" s="396" t="s">
        <v>44</v>
      </c>
      <c r="C15" s="397" t="s">
        <v>190</v>
      </c>
      <c r="D15" s="396"/>
      <c r="E15" s="396" t="s">
        <v>67</v>
      </c>
      <c r="F15" s="396" t="s">
        <v>191</v>
      </c>
      <c r="G15" s="396" t="s">
        <v>12</v>
      </c>
      <c r="H15" s="400">
        <v>0</v>
      </c>
      <c r="I15" s="401" t="s">
        <v>192</v>
      </c>
      <c r="J15" s="401" t="s">
        <v>193</v>
      </c>
      <c r="K15" s="151"/>
      <c r="L15" s="151"/>
      <c r="M15" s="151"/>
      <c r="N15" s="151"/>
      <c r="O15" s="151"/>
      <c r="P15" s="209"/>
      <c r="Q15" s="152"/>
      <c r="R15" s="150" t="str">
        <f ca="1">IF(ISERROR($V15),"",OFFSET('Smelter Look-up'!$C$4,$V15-4,0)&amp;"")</f>
        <v>Kamoto Copper Company</v>
      </c>
      <c r="S15" s="156" t="str">
        <f t="shared" ca="1" si="0"/>
        <v>CD</v>
      </c>
      <c r="T15" s="156" t="str">
        <f ca="1">IF(B15="","",IF(ISERROR(MATCH($J15,SorP!$B$1:$B$5661,0)),"",INDIRECT("'SorP'!$A$"&amp;MATCH($J15,SorP!$B$1:$B$5661,0))))</f>
        <v>CD-LU</v>
      </c>
      <c r="U15" s="169"/>
      <c r="V15" s="170">
        <f>IF(C15="",NA(),MATCH($B15&amp;$C15,'Smelter Look-up'!$J:$J,0))</f>
        <v>54</v>
      </c>
      <c r="X15" s="171">
        <f t="shared" si="1"/>
        <v>0</v>
      </c>
      <c r="AB15" s="171" t="str">
        <f t="shared" si="2"/>
        <v>CobaltKamoto Copper Company</v>
      </c>
    </row>
    <row r="16" spans="1:34" s="171" customFormat="1" ht="20.25">
      <c r="A16" s="398" t="s">
        <v>233</v>
      </c>
      <c r="B16" s="396" t="s">
        <v>44</v>
      </c>
      <c r="C16" s="397" t="s">
        <v>231</v>
      </c>
      <c r="D16" s="396"/>
      <c r="E16" s="396" t="s">
        <v>232</v>
      </c>
      <c r="F16" s="396" t="s">
        <v>233</v>
      </c>
      <c r="G16" s="396" t="s">
        <v>12</v>
      </c>
      <c r="H16" s="400">
        <v>0</v>
      </c>
      <c r="I16" s="401" t="s">
        <v>234</v>
      </c>
      <c r="J16" s="401" t="s">
        <v>235</v>
      </c>
      <c r="K16" s="151"/>
      <c r="L16" s="151"/>
      <c r="M16" s="151"/>
      <c r="N16" s="151"/>
      <c r="O16" s="151"/>
      <c r="P16" s="209"/>
      <c r="Q16" s="152"/>
      <c r="R16" s="150" t="str">
        <f ca="1">IF(ISERROR($V16),"",OFFSET('Smelter Look-up'!$C$4,$V16-4,0)&amp;"")</f>
        <v>Murrin Murrin Nickel Cobalt Plant</v>
      </c>
      <c r="S16" s="156" t="str">
        <f t="shared" ca="1" si="0"/>
        <v>AU</v>
      </c>
      <c r="T16" s="156" t="str">
        <f ca="1">IF(B16="","",IF(ISERROR(MATCH($J16,SorP!$B$1:$B$5661,0)),"",INDIRECT("'SorP'!$A$"&amp;MATCH($J16,SorP!$B$1:$B$5661,0))))</f>
        <v>AU-WA</v>
      </c>
      <c r="U16" s="169"/>
      <c r="V16" s="170">
        <f>IF(C16="",NA(),MATCH($B16&amp;$C16,'Smelter Look-up'!$J:$J,0))</f>
        <v>83</v>
      </c>
      <c r="X16" s="171">
        <f t="shared" si="1"/>
        <v>0</v>
      </c>
      <c r="AB16" s="171" t="str">
        <f t="shared" si="2"/>
        <v>CobaltMurrin Murrin Nickel Cobalt Plant</v>
      </c>
    </row>
    <row r="17" spans="1:28" s="171" customFormat="1" ht="20.25">
      <c r="A17" s="404" t="s">
        <v>117</v>
      </c>
      <c r="B17" s="402" t="s">
        <v>44</v>
      </c>
      <c r="C17" s="403" t="s">
        <v>116</v>
      </c>
      <c r="D17" s="402"/>
      <c r="E17" s="402" t="s">
        <v>72</v>
      </c>
      <c r="F17" s="402" t="s">
        <v>117</v>
      </c>
      <c r="G17" s="402" t="s">
        <v>12</v>
      </c>
      <c r="H17" s="405">
        <v>0</v>
      </c>
      <c r="I17" s="406" t="s">
        <v>114</v>
      </c>
      <c r="J17" s="406" t="s">
        <v>115</v>
      </c>
      <c r="K17" s="151"/>
      <c r="L17" s="151"/>
      <c r="M17" s="151"/>
      <c r="N17" s="151"/>
      <c r="O17" s="151"/>
      <c r="P17" s="209"/>
      <c r="Q17" s="152"/>
      <c r="R17" s="150" t="str">
        <f ca="1">IF(ISERROR($V17),"",OFFSET('Smelter Look-up'!$C$4,$V17-4,0)&amp;"")</f>
        <v>Ganzhou Highpower Technology Co., Ltd.</v>
      </c>
      <c r="S17" s="156" t="str">
        <f t="shared" ca="1" si="0"/>
        <v>CN</v>
      </c>
      <c r="T17" s="156" t="str">
        <f ca="1">IF(B17="","",IF(ISERROR(MATCH($J17,SorP!$B$1:$B$5661,0)),"",INDIRECT("'SorP'!$A$"&amp;MATCH($J17,SorP!$B$1:$B$5661,0))))</f>
        <v>CN-JX</v>
      </c>
      <c r="U17" s="169"/>
      <c r="V17" s="170">
        <f>IF(C17="",NA(),MATCH($B17&amp;$C17,'Smelter Look-up'!$J:$J,0))</f>
        <v>24</v>
      </c>
      <c r="X17" s="171">
        <f t="shared" si="1"/>
        <v>0</v>
      </c>
      <c r="AB17" s="171" t="str">
        <f t="shared" si="2"/>
        <v>CobaltGanzhou Highpower Technology Co., Ltd.</v>
      </c>
    </row>
    <row r="18" spans="1:28" s="171" customFormat="1" ht="20.25">
      <c r="A18" s="404" t="s">
        <v>79</v>
      </c>
      <c r="B18" s="402" t="s">
        <v>44</v>
      </c>
      <c r="C18" s="403" t="s">
        <v>77</v>
      </c>
      <c r="D18" s="402"/>
      <c r="E18" s="402" t="s">
        <v>78</v>
      </c>
      <c r="F18" s="402" t="s">
        <v>79</v>
      </c>
      <c r="G18" s="402" t="s">
        <v>12</v>
      </c>
      <c r="H18" s="405">
        <v>0</v>
      </c>
      <c r="I18" s="406" t="s">
        <v>80</v>
      </c>
      <c r="J18" s="406" t="s">
        <v>7858</v>
      </c>
      <c r="K18" s="151"/>
      <c r="L18" s="151"/>
      <c r="M18" s="151"/>
      <c r="N18" s="151"/>
      <c r="O18" s="151"/>
      <c r="P18" s="209"/>
      <c r="Q18" s="152"/>
      <c r="R18" s="150" t="str">
        <f ca="1">IF(ISERROR($V18),"",OFFSET('Smelter Look-up'!$C$4,$V18-4,0)&amp;"")</f>
        <v>Compagnie de Tifnout Tiranimine</v>
      </c>
      <c r="S18" s="156" t="str">
        <f t="shared" ca="1" si="0"/>
        <v>MA</v>
      </c>
      <c r="T18" s="156" t="str">
        <f ca="1">IF(B18="","",IF(ISERROR(MATCH($J18,SorP!$B$1:$B$5661,0)),"",INDIRECT("'SorP'!$A$"&amp;MATCH($J18,SorP!$B$1:$B$5661,0))))</f>
        <v>MA-07</v>
      </c>
      <c r="U18" s="169"/>
      <c r="V18" s="170">
        <f>IF(C18="",NA(),MATCH($B18&amp;$C18,'Smelter Look-up'!$J:$J,0))</f>
        <v>10</v>
      </c>
      <c r="X18" s="171">
        <f t="shared" si="1"/>
        <v>0</v>
      </c>
      <c r="AB18" s="171" t="str">
        <f t="shared" si="2"/>
        <v>CobaltCompagnie de Tifnout Tiranimine</v>
      </c>
    </row>
    <row r="19" spans="1:28" s="171" customFormat="1" ht="25.5">
      <c r="A19" s="404" t="s">
        <v>84</v>
      </c>
      <c r="B19" s="402" t="s">
        <v>44</v>
      </c>
      <c r="C19" s="403" t="s">
        <v>82</v>
      </c>
      <c r="D19" s="402"/>
      <c r="E19" s="402" t="s">
        <v>83</v>
      </c>
      <c r="F19" s="402" t="s">
        <v>84</v>
      </c>
      <c r="G19" s="402" t="s">
        <v>12</v>
      </c>
      <c r="H19" s="405">
        <v>0</v>
      </c>
      <c r="I19" s="406" t="s">
        <v>85</v>
      </c>
      <c r="J19" s="406" t="s">
        <v>86</v>
      </c>
      <c r="K19" s="151"/>
      <c r="L19" s="151"/>
      <c r="M19" s="151"/>
      <c r="N19" s="151"/>
      <c r="O19" s="151"/>
      <c r="P19" s="209"/>
      <c r="Q19" s="152"/>
      <c r="R19" s="150" t="str">
        <f ca="1">IF(ISERROR($V19),"",OFFSET('Smelter Look-up'!$C$4,$V19-4,0)&amp;"")</f>
        <v>CoreMax Corporation</v>
      </c>
      <c r="S19" s="156" t="str">
        <f t="shared" ca="1" si="0"/>
        <v>TW</v>
      </c>
      <c r="T19" s="156" t="str">
        <f ca="1">IF(B19="","",IF(ISERROR(MATCH($J19,SorP!$B$1:$B$5661,0)),"",INDIRECT("'SorP'!$A$"&amp;MATCH($J19,SorP!$B$1:$B$5661,0))))</f>
        <v>TW-MIA</v>
      </c>
      <c r="U19" s="169"/>
      <c r="V19" s="170">
        <f>IF(C19="",NA(),MATCH($B19&amp;$C19,'Smelter Look-up'!$J:$J,0))</f>
        <v>12</v>
      </c>
      <c r="X19" s="171">
        <f t="shared" si="1"/>
        <v>0</v>
      </c>
      <c r="AB19" s="171" t="str">
        <f t="shared" si="2"/>
        <v>CobaltCoreMax Corporation</v>
      </c>
    </row>
    <row r="20" spans="1:28" s="171" customFormat="1" ht="20.25">
      <c r="A20" s="404" t="s">
        <v>89</v>
      </c>
      <c r="B20" s="402" t="s">
        <v>44</v>
      </c>
      <c r="C20" s="403" t="s">
        <v>87</v>
      </c>
      <c r="D20" s="402"/>
      <c r="E20" s="402" t="s">
        <v>88</v>
      </c>
      <c r="F20" s="402" t="s">
        <v>89</v>
      </c>
      <c r="G20" s="402" t="s">
        <v>12</v>
      </c>
      <c r="H20" s="405">
        <v>0</v>
      </c>
      <c r="I20" s="406" t="s">
        <v>90</v>
      </c>
      <c r="J20" s="406" t="s">
        <v>91</v>
      </c>
      <c r="K20" s="151"/>
      <c r="L20" s="151"/>
      <c r="M20" s="151"/>
      <c r="N20" s="151"/>
      <c r="O20" s="151"/>
      <c r="P20" s="209"/>
      <c r="Q20" s="152"/>
      <c r="R20" s="150" t="str">
        <f ca="1">IF(ISERROR($V20),"",OFFSET('Smelter Look-up'!$C$4,$V20-4,0)&amp;"")</f>
        <v>Cosmo Chemical, Ltd.</v>
      </c>
      <c r="S20" s="156" t="str">
        <f t="shared" ca="1" si="0"/>
        <v>KR</v>
      </c>
      <c r="T20" s="156" t="str">
        <f ca="1">IF(B20="","",IF(ISERROR(MATCH($J20,SorP!$B$1:$B$5661,0)),"",INDIRECT("'SorP'!$A$"&amp;MATCH($J20,SorP!$B$1:$B$5661,0))))</f>
        <v>KR-48</v>
      </c>
      <c r="U20" s="169"/>
      <c r="V20" s="170">
        <f>IF(C20="",NA(),MATCH($B20&amp;$C20,'Smelter Look-up'!$J:$J,0))</f>
        <v>13</v>
      </c>
      <c r="X20" s="171">
        <f t="shared" si="1"/>
        <v>0</v>
      </c>
      <c r="AB20" s="171" t="str">
        <f t="shared" si="2"/>
        <v>CobaltCosmo Chemical, Ltd.</v>
      </c>
    </row>
    <row r="21" spans="1:28" s="171" customFormat="1" ht="20.25">
      <c r="A21" s="404" t="s">
        <v>233</v>
      </c>
      <c r="B21" s="402" t="s">
        <v>44</v>
      </c>
      <c r="C21" s="403" t="s">
        <v>231</v>
      </c>
      <c r="D21" s="402"/>
      <c r="E21" s="402" t="s">
        <v>232</v>
      </c>
      <c r="F21" s="402" t="s">
        <v>233</v>
      </c>
      <c r="G21" s="402" t="s">
        <v>12</v>
      </c>
      <c r="H21" s="405">
        <v>0</v>
      </c>
      <c r="I21" s="406" t="s">
        <v>234</v>
      </c>
      <c r="J21" s="406" t="s">
        <v>235</v>
      </c>
      <c r="K21" s="151"/>
      <c r="L21" s="151"/>
      <c r="M21" s="151"/>
      <c r="N21" s="151"/>
      <c r="O21" s="151"/>
      <c r="P21" s="209"/>
      <c r="Q21" s="152"/>
      <c r="R21" s="150" t="str">
        <f ca="1">IF(ISERROR($V21),"",OFFSET('Smelter Look-up'!$C$4,$V21-4,0)&amp;"")</f>
        <v>Murrin Murrin Nickel Cobalt Plant</v>
      </c>
      <c r="S21" s="156" t="str">
        <f t="shared" ca="1" si="0"/>
        <v>AU</v>
      </c>
      <c r="T21" s="156" t="str">
        <f ca="1">IF(B21="","",IF(ISERROR(MATCH($J21,SorP!$B$1:$B$5661,0)),"",INDIRECT("'SorP'!$A$"&amp;MATCH($J21,SorP!$B$1:$B$5661,0))))</f>
        <v>AU-WA</v>
      </c>
      <c r="U21" s="169"/>
      <c r="V21" s="170">
        <f>IF(C21="",NA(),MATCH($B21&amp;$C21,'Smelter Look-up'!$J:$J,0))</f>
        <v>83</v>
      </c>
      <c r="X21" s="171">
        <f t="shared" si="1"/>
        <v>0</v>
      </c>
      <c r="AB21" s="171" t="str">
        <f t="shared" si="2"/>
        <v>CobaltMurrin Murrin Nickel Cobalt Plant</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ref="X61:X124" ca="1" si="3">IF(AND(C61="Smelter not listed",OR(LEN(D61)=0,LEN(E61)=0)),1,0)</f>
        <v>0</v>
      </c>
      <c r="AB61" s="171" t="str">
        <f t="shared" ref="AB61:AB124" si="4">B61&amp;C61</f>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ref="S62:S125" ca="1" si="5">IF(B62="","",IF(ISERROR(MATCH($E62,CL,0)),"Unknown",INDIRECT("'C'!$A$"&amp;MATCH($E62,CL,0)+1)))</f>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ref="S126:S189" ca="1" si="8">IF(B126="","",IF(ISERROR(MATCH($E126,CL,0)),"Unknown",INDIRECT("'C'!$A$"&amp;MATCH($E126,CL,0)+1)))</f>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ref="S190:S253" ca="1" si="11">IF(B190="","",IF(ISERROR(MATCH($E190,CL,0)),"Unknown",INDIRECT("'C'!$A$"&amp;MATCH($E190,CL,0)+1)))</f>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ref="S254:S317" ca="1" si="14">IF(B254="","",IF(ISERROR(MATCH($E254,CL,0)),"Unknown",INDIRECT("'C'!$A$"&amp;MATCH($E254,CL,0)+1)))</f>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ref="S318:S381" ca="1" si="17">IF(B318="","",IF(ISERROR(MATCH($E318,CL,0)),"Unknown",INDIRECT("'C'!$A$"&amp;MATCH($E318,CL,0)+1)))</f>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ref="S382:S445" ca="1" si="20">IF(B382="","",IF(ISERROR(MATCH($E382,CL,0)),"Unknown",INDIRECT("'C'!$A$"&amp;MATCH($E382,CL,0)+1)))</f>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ref="S446:S509" ca="1" si="23">IF(B446="","",IF(ISERROR(MATCH($E446,CL,0)),"Unknown",INDIRECT("'C'!$A$"&amp;MATCH($E446,CL,0)+1)))</f>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ref="S510:S573" ca="1" si="26">IF(B510="","",IF(ISERROR(MATCH($E510,CL,0)),"Unknown",INDIRECT("'C'!$A$"&amp;MATCH($E510,CL,0)+1)))</f>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ref="S574:S637" ca="1" si="29">IF(B574="","",IF(ISERROR(MATCH($E574,CL,0)),"Unknown",INDIRECT("'C'!$A$"&amp;MATCH($E574,CL,0)+1)))</f>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ref="S638:S701" ca="1" si="32">IF(B638="","",IF(ISERROR(MATCH($E638,CL,0)),"Unknown",INDIRECT("'C'!$A$"&amp;MATCH($E638,CL,0)+1)))</f>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ref="S702:S765" ca="1" si="35">IF(B702="","",IF(ISERROR(MATCH($E702,CL,0)),"Unknown",INDIRECT("'C'!$A$"&amp;MATCH($E702,CL,0)+1)))</f>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ref="S766:S829" ca="1" si="38">IF(B766="","",IF(ISERROR(MATCH($E766,CL,0)),"Unknown",INDIRECT("'C'!$A$"&amp;MATCH($E766,CL,0)+1)))</f>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ref="S830:S893" ca="1" si="41">IF(B830="","",IF(ISERROR(MATCH($E830,CL,0)),"Unknown",INDIRECT("'C'!$A$"&amp;MATCH($E830,CL,0)+1)))</f>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ref="S894:S957" ca="1" si="44">IF(B894="","",IF(ISERROR(MATCH($E894,CL,0)),"Unknown",INDIRECT("'C'!$A$"&amp;MATCH($E894,CL,0)+1)))</f>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ref="S958:S1021" ca="1" si="47">IF(B958="","",IF(ISERROR(MATCH($E958,CL,0)),"Unknown",INDIRECT("'C'!$A$"&amp;MATCH($E958,CL,0)+1)))</f>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ref="S1022:S1085" ca="1" si="50">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ref="S1086:S1149" ca="1" si="53">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ref="S1150:S1213" ca="1" si="56">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ref="S1214:S1277" ca="1" si="59">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ref="S1278:S1341" ca="1" si="62">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ref="S1342:S1405" ca="1" si="65">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ref="S1406:S1469" ca="1" si="68">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ref="S1470:S1533" ca="1" si="71">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ref="S1534:S1597" ca="1" si="74">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ref="S1598:S1661" ca="1" si="77">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ref="S1662:S1725" ca="1" si="80">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ref="S1726:S1789" ca="1" si="83">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ref="S1790:S1853" ca="1" si="86">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ref="S1854:S1917" ca="1" si="89">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ref="S1918:S1981" ca="1" si="92">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ref="S1982:S2045" ca="1" si="95">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ref="S2046:S2109" ca="1" si="98">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ref="S2110:S2173" ca="1" si="101">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ref="S2174:S2237" ca="1" si="104">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ref="S2238:S2301" ca="1" si="107">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ref="S2302:S2365" ca="1" si="110">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ref="S2366:S2429" ca="1" si="113">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ref="S2430:S2495" ca="1" si="116">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35" ht="20.25">
      <c r="A2496" s="205"/>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209"/>
      <c r="Q2496" s="210"/>
      <c r="R2496" s="150" t="str">
        <f ca="1">IF(ISERROR($V2496),"",OFFSET('Smelter Look-up'!$C$4,$V2496-4,0)&amp;"")</f>
        <v/>
      </c>
      <c r="S2496" s="156" t="str">
        <f t="shared" ref="S2496:S2497" ca="1" si="119">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7" t="str">
        <f>IF(LEN(A2497)=0,"",INDEX('Smelter Look-up'!$A:$A,MATCH($A2497,'Smelter Look-up'!$E:$E,0)))</f>
        <v/>
      </c>
      <c r="C2497" s="153" t="str">
        <f>IF(LEN(A2497)=0,"",INDEX('Smelter Look-up'!$C:$C,MATCH($A2497,'Smelter Look-up'!$E:$E,0)))</f>
        <v/>
      </c>
      <c r="D2497" s="237"/>
      <c r="E2497" s="237" t="str">
        <f ca="1">IF(ISERROR($V2497),"",OFFSET('Smelter Look-up'!$D$4,$V2497-4,0)&amp;"")</f>
        <v/>
      </c>
      <c r="F2497" s="237" t="str">
        <f ca="1">IF(ISERROR($V2497),"",OFFSET('Smelter Look-up'!$E$4,$V2497-4,0))</f>
        <v/>
      </c>
      <c r="G2497" s="237" t="str">
        <f ca="1">IF(C2497=$X$4,"Enter smelter details",IF(ISERROR($V2497),"",OFFSET('Smelter Look-up'!$F$4,$V2497-4,0)))</f>
        <v/>
      </c>
      <c r="H2497" s="238" t="str">
        <f ca="1">IF(ISERROR($V2497),"",OFFSET('Smelter Look-up'!$G$4,$V2497-4,0))</f>
        <v/>
      </c>
      <c r="I2497" s="239" t="str">
        <f ca="1">IF(ISERROR($V2497),"",OFFSET('Smelter Look-up'!$H$4,$V2497-4,0))</f>
        <v/>
      </c>
      <c r="J2497" s="239" t="str">
        <f ca="1">IF(ISERROR($V2497),"",OFFSET('Smelter Look-up'!$I$4,$V2497-4,0))</f>
        <v/>
      </c>
      <c r="K2497" s="151"/>
      <c r="L2497" s="151"/>
      <c r="M2497" s="151"/>
      <c r="N2497" s="151"/>
      <c r="O2497" s="151"/>
      <c r="P2497" s="240"/>
      <c r="Q2497" s="152"/>
      <c r="R2497" s="236"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1"/>
      <c r="B2498" s="212" t="str">
        <f>IF(LEN(A2498)=0,"",INDEX('Smelter Look-up'!$A:$A,MATCH($A2498,'Smelter Look-up'!$E:$E,0)))</f>
        <v/>
      </c>
      <c r="C2498" s="241" t="str">
        <f>IF(LEN(A2498)=0,"",INDEX('Smelter Look-up'!$C:$C,MATCH($A2498,'Smelter Look-up'!$E:$E,0)))</f>
        <v/>
      </c>
      <c r="D2498" s="212"/>
      <c r="E2498" s="212" t="str">
        <f ca="1">IF(ISERROR($V2498),"",OFFSET('Smelter Look-up'!$D$4,$V2498-4,0)&amp;"")</f>
        <v/>
      </c>
      <c r="F2498" s="212" t="str">
        <f ca="1">IF(ISERROR($V2498),"",OFFSET('Smelter Look-up'!$E$4,$V2498-4,0))</f>
        <v/>
      </c>
      <c r="G2498" s="212" t="str">
        <f ca="1">IF(C2498=$X$4,"Enter smelter details",IF(ISERROR($V2498),"",OFFSET('Smelter Look-up'!$F$4,$V2498-4,0)))</f>
        <v/>
      </c>
      <c r="H2498" s="213" t="str">
        <f ca="1">IF(ISERROR($V2498),"",OFFSET('Smelter Look-up'!$G$4,$V2498-4,0))</f>
        <v/>
      </c>
      <c r="I2498" s="214" t="str">
        <f ca="1">IF(ISERROR($V2498),"",OFFSET('Smelter Look-up'!$H$4,$V2498-4,0))</f>
        <v/>
      </c>
      <c r="J2498" s="214" t="str">
        <f ca="1">IF(ISERROR($V2498),"",OFFSET('Smelter Look-up'!$I$4,$V2498-4,0))</f>
        <v/>
      </c>
      <c r="K2498" s="215"/>
      <c r="L2498" s="215"/>
      <c r="M2498" s="215"/>
      <c r="N2498" s="215"/>
      <c r="O2498" s="215"/>
      <c r="P2498" s="216"/>
      <c r="Q2498" s="242"/>
      <c r="R2498" s="217" t="str">
        <f ca="1">IF(ISERROR($V2498),"",OFFSET('Smelter Look-up'!$C$4,$V2498-4,0)&amp;"")</f>
        <v/>
      </c>
      <c r="S2498" s="156" t="str">
        <f t="shared" ref="S2498"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8"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0">
    <cfRule type="expression" priority="44">
      <formula>$A$5:$Q1993&lt;&gt;""</formula>
    </cfRule>
  </conditionalFormatting>
  <conditionalFormatting sqref="B5:B13 B16:B2498">
    <cfRule type="expression" dxfId="56" priority="30" stopIfTrue="1">
      <formula>IF(B5="",TRUE)</formula>
    </cfRule>
  </conditionalFormatting>
  <conditionalFormatting sqref="C5:C13 C17:C2498">
    <cfRule type="expression" dxfId="55" priority="29" stopIfTrue="1">
      <formula>IF(AND(B5&lt;&gt;"",C5=""),TRUE)</formula>
    </cfRule>
  </conditionalFormatting>
  <conditionalFormatting sqref="D5:D13 D16:D2498">
    <cfRule type="expression" dxfId="54" priority="28" stopIfTrue="1">
      <formula>IF(AND(LEN($C5) &gt;0, ($C5 &lt;&gt; "Smelter Not Listed")),1,0)</formula>
    </cfRule>
    <cfRule type="expression" dxfId="53" priority="31" stopIfTrue="1">
      <formula>IF(AND(D5="",$C5=$X$4),TRUE)</formula>
    </cfRule>
    <cfRule type="expression" dxfId="52" priority="32" stopIfTrue="1">
      <formula>IF(FIND("!",D5),TRUE)</formula>
    </cfRule>
  </conditionalFormatting>
  <conditionalFormatting sqref="E5:E13 E17:E2498">
    <cfRule type="expression" dxfId="51" priority="24" stopIfTrue="1">
      <formula>IF(FIND("!",E5),TRUE)</formula>
    </cfRule>
    <cfRule type="expression" dxfId="50" priority="25" stopIfTrue="1">
      <formula>IF(AND(E5="",$C5=$X$4),TRUE)</formula>
    </cfRule>
  </conditionalFormatting>
  <conditionalFormatting sqref="F5:F13 F16:F2498">
    <cfRule type="expression" dxfId="49" priority="26" stopIfTrue="1">
      <formula>IF(AND(LEN($A5)&gt;0,$A5&lt;&gt;$F5),TRUE,FALSE)</formula>
    </cfRule>
  </conditionalFormatting>
  <conditionalFormatting sqref="G5:G13 G16:G2498">
    <cfRule type="expression" dxfId="48" priority="27" stopIfTrue="1">
      <formula>IF(FIND("Enter smelter details",G5),TRUE)</formula>
    </cfRule>
  </conditionalFormatting>
  <conditionalFormatting sqref="A10">
    <cfRule type="expression" dxfId="47" priority="23" stopIfTrue="1">
      <formula>IF(AND(LEN($A10)&gt;0,$A10&lt;&gt;$F10),TRUE,FALSE)</formula>
    </cfRule>
  </conditionalFormatting>
  <conditionalFormatting sqref="A11">
    <cfRule type="expression" dxfId="46" priority="22" stopIfTrue="1">
      <formula>IF(AND(LEN($A11)&gt;0,$A11&lt;&gt;$F11),TRUE,FALSE)</formula>
    </cfRule>
  </conditionalFormatting>
  <conditionalFormatting sqref="A12">
    <cfRule type="expression" dxfId="45" priority="21" stopIfTrue="1">
      <formula>IF(AND(LEN($A12)&gt;0,$A12&lt;&gt;$F12),TRUE,FALSE)</formula>
    </cfRule>
  </conditionalFormatting>
  <conditionalFormatting sqref="A13">
    <cfRule type="expression" dxfId="44" priority="20" stopIfTrue="1">
      <formula>IF(AND(LEN($A13)&gt;0,$A13&lt;&gt;$F13),TRUE,FALSE)</formula>
    </cfRule>
  </conditionalFormatting>
  <conditionalFormatting sqref="B14:B15">
    <cfRule type="expression" dxfId="43" priority="16" stopIfTrue="1">
      <formula>IF(B14="",TRUE)</formula>
    </cfRule>
  </conditionalFormatting>
  <conditionalFormatting sqref="C14:C15">
    <cfRule type="expression" dxfId="42" priority="15" stopIfTrue="1">
      <formula>IF(AND(B14&lt;&gt;"",C14=""),TRUE)</formula>
    </cfRule>
  </conditionalFormatting>
  <conditionalFormatting sqref="D14:D15">
    <cfRule type="expression" dxfId="41" priority="14" stopIfTrue="1">
      <formula>IF(AND(LEN($C14)&gt;0,($C14&lt;&gt;"Smelter Not Listed")),1,0)</formula>
    </cfRule>
    <cfRule type="expression" dxfId="40" priority="17" stopIfTrue="1">
      <formula>IF(AND(D14="",$C14=$X$4),TRUE)</formula>
    </cfRule>
    <cfRule type="expression" dxfId="39" priority="18" stopIfTrue="1">
      <formula>IF(FIND("!",D14),TRUE)</formula>
    </cfRule>
  </conditionalFormatting>
  <conditionalFormatting sqref="E14:E15">
    <cfRule type="expression" dxfId="38" priority="10" stopIfTrue="1">
      <formula>IF(FIND("!",E14),TRUE)</formula>
    </cfRule>
    <cfRule type="expression" dxfId="37" priority="11" stopIfTrue="1">
      <formula>IF(AND(E14="",$C14=$X$4),TRUE)</formula>
    </cfRule>
  </conditionalFormatting>
  <conditionalFormatting sqref="F14:F15">
    <cfRule type="expression" dxfId="36" priority="12" stopIfTrue="1">
      <formula>IF(AND(LEN($A14)&gt;0,$A14&lt;&gt;$F14),TRUE,FALSE)</formula>
    </cfRule>
  </conditionalFormatting>
  <conditionalFormatting sqref="G14:G15">
    <cfRule type="expression" dxfId="35" priority="13" stopIfTrue="1">
      <formula>IF(FIND("Enter smelter details",G14),TRUE)</formula>
    </cfRule>
  </conditionalFormatting>
  <conditionalFormatting sqref="E16">
    <cfRule type="expression" dxfId="34" priority="5" stopIfTrue="1">
      <formula>IF(AND(E16="",$C16=$X$4),TRUE)</formula>
    </cfRule>
    <cfRule type="expression" dxfId="33" priority="6" stopIfTrue="1">
      <formula>IF(FIND("!",E16),TRUE)</formula>
    </cfRule>
  </conditionalFormatting>
  <conditionalFormatting sqref="C16">
    <cfRule type="expression" dxfId="32" priority="2" stopIfTrue="1">
      <formula>IF(AND(#REF!&lt;&gt;"",C16=""),TRUE)</formula>
    </cfRule>
  </conditionalFormatting>
  <dataValidations count="5">
    <dataValidation allowBlank="1" showErrorMessage="1" sqref="F5:G2498" xr:uid="{00000000-0002-0000-0400-000000000000}"/>
    <dataValidation type="list" allowBlank="1" showInputMessage="1" showErrorMessage="1" sqref="E5:E2498" xr:uid="{00000000-0002-0000-0400-000001000000}">
      <formula1>CL</formula1>
    </dataValidation>
    <dataValidation type="list" allowBlank="1" showInputMessage="1" showErrorMessage="1" sqref="P5:P2498" xr:uid="{00000000-0002-0000-0400-000002000000}">
      <formula1>$AH$2:$AH$4</formula1>
    </dataValidation>
    <dataValidation type="list" showInputMessage="1" showErrorMessage="1" sqref="C5:C2498" xr:uid="{00000000-0002-0000-0400-000003000000}">
      <formula1>SN</formula1>
    </dataValidation>
    <dataValidation type="list" allowBlank="1" showInputMessage="1" showErrorMessage="1" sqref="B5:B2498"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61" sqref="A61"/>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89" t="str">
        <f ca="1">OFFSET(L!$C$1,MATCH("Checker"&amp;ADDRESS(ROW(),COLUMN(),4),L!$A:$A,0)-1,SL,,)</f>
        <v>To ensure all required fields have been populated before submitting to your customers review form for any line items highlighted in red</v>
      </c>
      <c r="B1" s="389"/>
      <c r="C1" s="389"/>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RAFI GmbH &amp; Co. KG</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Karsten Hoffmann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karsten.hoffmann@rafi-group.com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0049 751 891284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Karsten Hoffmann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karsten.hoffmann@rafi-group.com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+49 751 891284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45392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0"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Please refer to:https://www.rafi-group.com/business/responsible-minerals-sourcing-policy/</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0" t="str">
        <f>IF(H60=0,"","Click here to provide smelter information")</f>
        <v/>
      </c>
      <c r="E60" s="17" t="s">
        <v>15</v>
      </c>
      <c r="F60" s="85">
        <f>F23</f>
        <v>1</v>
      </c>
      <c r="G60" s="63">
        <f>IF(AND(COUNTIF(SmelterIdetifiedForMetal,"Cobalt")&gt;0,COUNTIF('Smelter List'!AB$5:AB$2498,"Cobalt?*")&gt;0),0,1)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0" t="str">
        <f>IF(H61=0,"","Click here to provide smelter information")</f>
        <v/>
      </c>
      <c r="E61" s="17" t="s">
        <v>15</v>
      </c>
      <c r="F61" s="85">
        <f>F24</f>
        <v>0</v>
      </c>
      <c r="G61" s="63">
        <f>IF(AND(COUNTIF(SmelterIdetifiedForMetal,"Mica")&gt;0,COUNTIF('Smelter List'!AB$5:AB$2498,"Mica?*")&gt;0),0,1)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1" t="str">
        <f ca="1">OFFSET(L!$C$1,MATCH("Product List"&amp;ADDRESS(ROW(),COLUMN(),4),L!$A:$A,0)-1,SL,,)</f>
        <v>Completion required only if reporting level "Product (or List of Products)" selected on the 'Declaration' worksheet.</v>
      </c>
      <c r="B1" s="392"/>
      <c r="C1" s="392"/>
      <c r="D1" s="392"/>
      <c r="E1" s="108"/>
    </row>
    <row r="2" spans="1:35">
      <c r="A2" s="20"/>
      <c r="B2" s="110"/>
      <c r="C2" s="110"/>
      <c r="D2"/>
      <c r="E2" s="21"/>
    </row>
    <row r="3" spans="1:35">
      <c r="A3" s="20"/>
      <c r="B3" s="110"/>
      <c r="C3" s="110"/>
      <c r="D3" s="110"/>
      <c r="E3" s="21"/>
    </row>
    <row r="4" spans="1:35" ht="15.75" customHeight="1">
      <c r="A4" s="20"/>
      <c r="B4" s="390" t="s">
        <v>51</v>
      </c>
      <c r="C4" s="390"/>
      <c r="D4" s="39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393" t="str">
        <f ca="1">OFFSET(L!$C$1,MATCH("General"&amp;"Cpy",L!$A:$A,0)-1,SL,,)</f>
        <v>© 2023 Responsible Minerals Initiative. All rights reserved.</v>
      </c>
      <c r="C1001" s="393"/>
      <c r="D1001" s="393"/>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3">
      <c r="A2" s="395"/>
      <c r="B2" s="395"/>
      <c r="C2" s="395"/>
      <c r="D2" s="395"/>
      <c r="E2" s="395"/>
      <c r="F2" s="395"/>
      <c r="G2" s="395"/>
      <c r="H2" s="395"/>
      <c r="I2" s="395"/>
    </row>
    <row r="3" spans="1:13">
      <c r="A3" s="395"/>
      <c r="B3" s="395"/>
      <c r="C3" s="395"/>
      <c r="D3" s="395"/>
      <c r="E3" s="395"/>
      <c r="F3" s="395"/>
      <c r="G3" s="395"/>
      <c r="H3" s="395"/>
      <c r="I3" s="39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4" t="s">
        <v>72</v>
      </c>
      <c r="E5" s="304" t="s">
        <v>12545</v>
      </c>
      <c r="F5" s="158" t="s">
        <v>12</v>
      </c>
      <c r="G5" s="304"/>
      <c r="H5" s="304" t="s">
        <v>12546</v>
      </c>
      <c r="I5" s="304" t="s">
        <v>75</v>
      </c>
      <c r="J5" s="157" t="str">
        <f>A5&amp;B5</f>
        <v>CobaltAnhui Hanrui New Material Co., Ltd.</v>
      </c>
      <c r="K5" s="157" t="str">
        <f>A5&amp;B5</f>
        <v>CobaltAnhui Hanrui New Material Co., Ltd.</v>
      </c>
    </row>
    <row r="6" spans="1:13">
      <c r="A6" s="157" t="s">
        <v>44</v>
      </c>
      <c r="B6" s="157" t="s">
        <v>12598</v>
      </c>
      <c r="C6" s="157" t="s">
        <v>12563</v>
      </c>
      <c r="D6" s="304" t="s">
        <v>67</v>
      </c>
      <c r="E6" s="304" t="s">
        <v>12562</v>
      </c>
      <c r="F6" s="158" t="s">
        <v>12</v>
      </c>
      <c r="G6" s="304"/>
      <c r="H6" s="304" t="s">
        <v>69</v>
      </c>
      <c r="I6" s="304" t="s">
        <v>70</v>
      </c>
      <c r="J6" s="157" t="str">
        <f t="shared" ref="J6:J69" si="0">A6&amp;B6</f>
        <v>CobaltCDM Lubumbashi</v>
      </c>
      <c r="K6" s="157" t="str">
        <f t="shared" ref="K6:K69" si="1">A6&amp;B6</f>
        <v>CobaltCDM Lubumbashi</v>
      </c>
    </row>
    <row r="7" spans="1:13">
      <c r="A7" s="157" t="s">
        <v>44</v>
      </c>
      <c r="B7" s="157" t="s">
        <v>66</v>
      </c>
      <c r="C7" s="157" t="s">
        <v>66</v>
      </c>
      <c r="D7" s="304" t="s">
        <v>67</v>
      </c>
      <c r="E7" s="304" t="s">
        <v>68</v>
      </c>
      <c r="F7" s="158" t="s">
        <v>12</v>
      </c>
      <c r="G7" s="304"/>
      <c r="H7" s="304" t="s">
        <v>69</v>
      </c>
      <c r="I7" s="304" t="s">
        <v>70</v>
      </c>
      <c r="J7" s="157" t="str">
        <f t="shared" si="0"/>
        <v>CobaltChemaf Etoile</v>
      </c>
      <c r="K7" s="157" t="str">
        <f t="shared" si="1"/>
        <v>CobaltChemaf Etoile</v>
      </c>
    </row>
    <row r="8" spans="1:13">
      <c r="A8" s="157" t="s">
        <v>44</v>
      </c>
      <c r="B8" s="157" t="s">
        <v>71</v>
      </c>
      <c r="C8" s="157" t="s">
        <v>71</v>
      </c>
      <c r="D8" s="304" t="s">
        <v>72</v>
      </c>
      <c r="E8" s="304" t="s">
        <v>73</v>
      </c>
      <c r="F8" s="158" t="s">
        <v>12</v>
      </c>
      <c r="G8" s="304"/>
      <c r="H8" s="304" t="s">
        <v>74</v>
      </c>
      <c r="I8" s="304" t="s">
        <v>75</v>
      </c>
      <c r="J8" s="157" t="str">
        <f t="shared" si="0"/>
        <v>CobaltChizhou CN New Materials and Technology Co., Ltd.</v>
      </c>
      <c r="K8" s="157" t="str">
        <f t="shared" si="1"/>
        <v>CobaltChizhou CN New Materials and Technology Co., Ltd.</v>
      </c>
    </row>
    <row r="9" spans="1:13">
      <c r="A9" s="157" t="s">
        <v>44</v>
      </c>
      <c r="B9" s="157" t="s">
        <v>76</v>
      </c>
      <c r="C9" s="157" t="s">
        <v>71</v>
      </c>
      <c r="D9" s="304" t="s">
        <v>72</v>
      </c>
      <c r="E9" s="304" t="s">
        <v>73</v>
      </c>
      <c r="F9" s="158" t="s">
        <v>12</v>
      </c>
      <c r="G9" s="304"/>
      <c r="H9" s="304" t="s">
        <v>74</v>
      </c>
      <c r="I9" s="304" t="s">
        <v>75</v>
      </c>
      <c r="J9" s="157" t="str">
        <f t="shared" si="0"/>
        <v>CobaltChizhou Xi’en New Material Technology Co., Ltd.</v>
      </c>
      <c r="K9" s="157" t="str">
        <f t="shared" si="1"/>
        <v>CobaltChizhou Xi’en New Material Technology Co., Ltd.</v>
      </c>
    </row>
    <row r="10" spans="1:13">
      <c r="A10" s="157" t="s">
        <v>44</v>
      </c>
      <c r="B10" s="157" t="s">
        <v>77</v>
      </c>
      <c r="C10" s="157" t="s">
        <v>77</v>
      </c>
      <c r="D10" s="304" t="s">
        <v>78</v>
      </c>
      <c r="E10" s="304" t="s">
        <v>79</v>
      </c>
      <c r="F10" s="158" t="s">
        <v>12</v>
      </c>
      <c r="G10" s="304"/>
      <c r="H10" s="304" t="s">
        <v>80</v>
      </c>
      <c r="I10" s="304" t="s">
        <v>7858</v>
      </c>
      <c r="J10" s="157" t="str">
        <f t="shared" si="0"/>
        <v>CobaltCompagnie de Tifnout Tiranimine</v>
      </c>
      <c r="K10" s="157" t="str">
        <f t="shared" si="1"/>
        <v>CobaltCompagnie de Tifnout Tiranimine</v>
      </c>
    </row>
    <row r="11" spans="1:13">
      <c r="A11" s="157" t="s">
        <v>44</v>
      </c>
      <c r="B11" s="157" t="s">
        <v>81</v>
      </c>
      <c r="C11" s="157" t="s">
        <v>77</v>
      </c>
      <c r="D11" s="304" t="s">
        <v>78</v>
      </c>
      <c r="E11" s="304" t="s">
        <v>79</v>
      </c>
      <c r="F11" s="158" t="s">
        <v>12</v>
      </c>
      <c r="G11" s="304"/>
      <c r="H11" s="304" t="s">
        <v>80</v>
      </c>
      <c r="I11" s="304" t="s">
        <v>7858</v>
      </c>
      <c r="J11" s="157" t="str">
        <f t="shared" si="0"/>
        <v>CobaltComplexe hydrométallurgique de Guemassa</v>
      </c>
      <c r="K11" s="157" t="str">
        <f t="shared" si="1"/>
        <v>CobaltComplexe hydrométallurgique de Guemassa</v>
      </c>
    </row>
    <row r="12" spans="1:13">
      <c r="A12" s="157" t="s">
        <v>44</v>
      </c>
      <c r="B12" s="157" t="s">
        <v>82</v>
      </c>
      <c r="C12" s="157" t="s">
        <v>82</v>
      </c>
      <c r="D12" s="304" t="s">
        <v>83</v>
      </c>
      <c r="E12" s="304" t="s">
        <v>84</v>
      </c>
      <c r="F12" s="158" t="s">
        <v>12</v>
      </c>
      <c r="G12" s="304"/>
      <c r="H12" s="304" t="s">
        <v>85</v>
      </c>
      <c r="I12" s="304" t="s">
        <v>86</v>
      </c>
      <c r="J12" s="157" t="str">
        <f t="shared" si="0"/>
        <v>CobaltCoreMax Corporation</v>
      </c>
      <c r="K12" s="157" t="str">
        <f t="shared" si="1"/>
        <v>CobaltCoreMax Corporation</v>
      </c>
    </row>
    <row r="13" spans="1:13">
      <c r="A13" s="157" t="s">
        <v>44</v>
      </c>
      <c r="B13" s="157" t="s">
        <v>87</v>
      </c>
      <c r="C13" s="157" t="s">
        <v>87</v>
      </c>
      <c r="D13" s="304" t="s">
        <v>88</v>
      </c>
      <c r="E13" s="304" t="s">
        <v>89</v>
      </c>
      <c r="F13" s="158" t="s">
        <v>12</v>
      </c>
      <c r="G13" s="304"/>
      <c r="H13" s="304" t="s">
        <v>90</v>
      </c>
      <c r="I13" s="304" t="s">
        <v>91</v>
      </c>
      <c r="J13" s="157" t="str">
        <f t="shared" si="0"/>
        <v>CobaltCosmo Chemical, Ltd.</v>
      </c>
      <c r="K13" s="157" t="str">
        <f t="shared" si="1"/>
        <v>CobaltCosmo Chemical, Ltd.</v>
      </c>
    </row>
    <row r="14" spans="1:13">
      <c r="A14" s="157" t="s">
        <v>44</v>
      </c>
      <c r="B14" s="157" t="s">
        <v>92</v>
      </c>
      <c r="C14" s="157" t="s">
        <v>87</v>
      </c>
      <c r="D14" s="304" t="s">
        <v>88</v>
      </c>
      <c r="E14" s="304" t="s">
        <v>89</v>
      </c>
      <c r="F14" s="158" t="s">
        <v>12</v>
      </c>
      <c r="G14" s="304"/>
      <c r="H14" s="304" t="s">
        <v>90</v>
      </c>
      <c r="I14" s="304" t="s">
        <v>91</v>
      </c>
      <c r="J14" s="157" t="str">
        <f t="shared" si="0"/>
        <v>CobaltCosmo EcoChem Co., Ltd.</v>
      </c>
      <c r="K14" s="157" t="str">
        <f t="shared" si="1"/>
        <v>CobaltCosmo EcoChem Co., Ltd.</v>
      </c>
    </row>
    <row r="15" spans="1:13">
      <c r="A15" s="157" t="s">
        <v>44</v>
      </c>
      <c r="B15" s="157" t="s">
        <v>93</v>
      </c>
      <c r="C15" s="157" t="s">
        <v>93</v>
      </c>
      <c r="D15" s="304" t="s">
        <v>94</v>
      </c>
      <c r="E15" s="304" t="s">
        <v>95</v>
      </c>
      <c r="F15" s="158" t="s">
        <v>12</v>
      </c>
      <c r="G15" s="304"/>
      <c r="H15" s="304" t="s">
        <v>96</v>
      </c>
      <c r="I15" s="304" t="s">
        <v>96</v>
      </c>
      <c r="J15" s="157" t="str">
        <f t="shared" si="0"/>
        <v>CobaltDynatec Madagascar Company</v>
      </c>
      <c r="K15" s="157" t="str">
        <f t="shared" si="1"/>
        <v>CobaltDynatec Madagascar Company</v>
      </c>
    </row>
    <row r="16" spans="1:13">
      <c r="A16" s="157" t="s">
        <v>44</v>
      </c>
      <c r="B16" s="157" t="s">
        <v>12764</v>
      </c>
      <c r="C16" s="157" t="s">
        <v>12764</v>
      </c>
      <c r="D16" s="304" t="s">
        <v>2242</v>
      </c>
      <c r="E16" s="304" t="s">
        <v>12765</v>
      </c>
      <c r="F16" s="158" t="s">
        <v>12</v>
      </c>
      <c r="G16" s="304"/>
      <c r="H16" s="304" t="s">
        <v>11487</v>
      </c>
      <c r="I16" s="304" t="s">
        <v>11487</v>
      </c>
      <c r="J16" s="157" t="str">
        <f t="shared" si="0"/>
        <v>CobaltEti Bakir A.S</v>
      </c>
      <c r="K16" s="157" t="str">
        <f t="shared" si="1"/>
        <v>CobaltEti Bakir A.S</v>
      </c>
    </row>
    <row r="17" spans="1:11">
      <c r="A17" s="157" t="s">
        <v>44</v>
      </c>
      <c r="B17" s="157" t="s">
        <v>12766</v>
      </c>
      <c r="C17" s="157" t="s">
        <v>12764</v>
      </c>
      <c r="D17" s="304" t="s">
        <v>2242</v>
      </c>
      <c r="E17" s="304" t="s">
        <v>12765</v>
      </c>
      <c r="F17" s="158" t="s">
        <v>12</v>
      </c>
      <c r="G17" s="304"/>
      <c r="H17" s="304" t="s">
        <v>11487</v>
      </c>
      <c r="I17" s="304" t="s">
        <v>11487</v>
      </c>
      <c r="J17" s="157" t="str">
        <f t="shared" si="0"/>
        <v>CobaltEti Bakır A.S</v>
      </c>
      <c r="K17" s="157" t="str">
        <f t="shared" si="1"/>
        <v>CobaltEti Bakır A.S</v>
      </c>
    </row>
    <row r="18" spans="1:11">
      <c r="A18" s="157" t="s">
        <v>44</v>
      </c>
      <c r="B18" s="157" t="s">
        <v>12767</v>
      </c>
      <c r="C18" s="157" t="s">
        <v>12764</v>
      </c>
      <c r="D18" s="304" t="s">
        <v>2242</v>
      </c>
      <c r="E18" s="304" t="s">
        <v>12765</v>
      </c>
      <c r="F18" s="158" t="s">
        <v>12</v>
      </c>
      <c r="G18" s="304"/>
      <c r="H18" s="304" t="s">
        <v>11487</v>
      </c>
      <c r="I18" s="304" t="s">
        <v>11487</v>
      </c>
      <c r="J18" s="157" t="str">
        <f t="shared" si="0"/>
        <v>CobaltEti Bakır A.Ş</v>
      </c>
      <c r="K18" s="157" t="str">
        <f t="shared" si="1"/>
        <v>CobaltEti Bakır A.Ş</v>
      </c>
    </row>
    <row r="19" spans="1:11">
      <c r="A19" s="157" t="s">
        <v>44</v>
      </c>
      <c r="B19" s="157" t="s">
        <v>97</v>
      </c>
      <c r="C19" s="157" t="s">
        <v>97</v>
      </c>
      <c r="D19" s="304" t="s">
        <v>72</v>
      </c>
      <c r="E19" s="304" t="s">
        <v>98</v>
      </c>
      <c r="F19" s="158" t="s">
        <v>12</v>
      </c>
      <c r="G19" s="304"/>
      <c r="H19" s="304" t="s">
        <v>99</v>
      </c>
      <c r="I19" s="304" t="s">
        <v>100</v>
      </c>
      <c r="J19" s="157" t="str">
        <f t="shared" si="0"/>
        <v>CobaltFairsky Industrial Co., Limited</v>
      </c>
      <c r="K19" s="157" t="str">
        <f t="shared" si="1"/>
        <v>CobaltFairsky Industrial Co., Limited</v>
      </c>
    </row>
    <row r="20" spans="1:11">
      <c r="A20" s="157" t="s">
        <v>44</v>
      </c>
      <c r="B20" s="157" t="s">
        <v>101</v>
      </c>
      <c r="C20" s="157" t="s">
        <v>101</v>
      </c>
      <c r="D20" s="304" t="s">
        <v>102</v>
      </c>
      <c r="E20" s="304" t="s">
        <v>103</v>
      </c>
      <c r="F20" s="158" t="s">
        <v>12</v>
      </c>
      <c r="G20" s="304"/>
      <c r="H20" s="304" t="s">
        <v>104</v>
      </c>
      <c r="I20" s="304" t="s">
        <v>105</v>
      </c>
      <c r="J20" s="157" t="str">
        <f t="shared" si="0"/>
        <v>CobaltFort Saskatchewan Metals Facility</v>
      </c>
      <c r="K20" s="157" t="str">
        <f t="shared" si="1"/>
        <v>CobaltFort Saskatchewan Metals Facility</v>
      </c>
    </row>
    <row r="21" spans="1:11">
      <c r="A21" s="157" t="s">
        <v>44</v>
      </c>
      <c r="B21" s="157" t="s">
        <v>106</v>
      </c>
      <c r="C21" s="157" t="s">
        <v>107</v>
      </c>
      <c r="D21" s="304" t="s">
        <v>108</v>
      </c>
      <c r="E21" s="304" t="s">
        <v>109</v>
      </c>
      <c r="F21" s="158" t="s">
        <v>12</v>
      </c>
      <c r="G21" s="304"/>
      <c r="H21" s="304" t="s">
        <v>110</v>
      </c>
      <c r="I21" s="304" t="s">
        <v>111</v>
      </c>
      <c r="J21" s="157" t="str">
        <f t="shared" si="0"/>
        <v>CobaltFreeport Kokkola</v>
      </c>
      <c r="K21" s="157" t="str">
        <f t="shared" si="1"/>
        <v>CobaltFreeport Kokkola</v>
      </c>
    </row>
    <row r="22" spans="1:11">
      <c r="A22" s="157" t="s">
        <v>44</v>
      </c>
      <c r="B22" s="157" t="s">
        <v>12548</v>
      </c>
      <c r="C22" s="157" t="s">
        <v>12548</v>
      </c>
      <c r="D22" s="304" t="s">
        <v>72</v>
      </c>
      <c r="E22" s="304" t="s">
        <v>12547</v>
      </c>
      <c r="F22" s="158" t="s">
        <v>12</v>
      </c>
      <c r="G22" s="304"/>
      <c r="H22" s="304" t="s">
        <v>12549</v>
      </c>
      <c r="I22" s="304" t="s">
        <v>320</v>
      </c>
      <c r="J22" s="157" t="str">
        <f t="shared" si="0"/>
        <v>CobaltFujian Evergreen New Energy Technology Co.</v>
      </c>
      <c r="K22" s="157" t="str">
        <f t="shared" si="1"/>
        <v>CobaltFujian Evergreen New Energy Technology Co.</v>
      </c>
    </row>
    <row r="23" spans="1:11">
      <c r="A23" s="157" t="s">
        <v>44</v>
      </c>
      <c r="B23" s="157" t="s">
        <v>112</v>
      </c>
      <c r="C23" s="157" t="s">
        <v>112</v>
      </c>
      <c r="D23" s="304" t="s">
        <v>72</v>
      </c>
      <c r="E23" s="304" t="s">
        <v>113</v>
      </c>
      <c r="F23" s="158" t="s">
        <v>12</v>
      </c>
      <c r="G23" s="304"/>
      <c r="H23" s="304" t="s">
        <v>114</v>
      </c>
      <c r="I23" s="304" t="s">
        <v>115</v>
      </c>
      <c r="J23" s="157" t="str">
        <f t="shared" si="0"/>
        <v>CobaltGangzhou Yi Hao Umicore Industry Co.</v>
      </c>
      <c r="K23" s="157" t="str">
        <f t="shared" si="1"/>
        <v>CobaltGangzhou Yi Hao Umicore Industry Co.</v>
      </c>
    </row>
    <row r="24" spans="1:11">
      <c r="A24" s="157" t="s">
        <v>44</v>
      </c>
      <c r="B24" s="157" t="s">
        <v>116</v>
      </c>
      <c r="C24" s="157" t="s">
        <v>116</v>
      </c>
      <c r="D24" s="304" t="s">
        <v>72</v>
      </c>
      <c r="E24" s="304" t="s">
        <v>117</v>
      </c>
      <c r="F24" s="158" t="s">
        <v>12</v>
      </c>
      <c r="G24" s="304"/>
      <c r="H24" s="304" t="s">
        <v>114</v>
      </c>
      <c r="I24" s="304" t="s">
        <v>115</v>
      </c>
      <c r="J24" s="157" t="str">
        <f t="shared" si="0"/>
        <v>CobaltGanzhou Highpower Technology Co., Ltd.</v>
      </c>
      <c r="K24" s="157" t="str">
        <f t="shared" si="1"/>
        <v>CobaltGanzhou Highpower Technology Co., Ltd.</v>
      </c>
    </row>
    <row r="25" spans="1:11">
      <c r="A25" s="157" t="s">
        <v>44</v>
      </c>
      <c r="B25" s="157" t="s">
        <v>118</v>
      </c>
      <c r="C25" s="157" t="s">
        <v>118</v>
      </c>
      <c r="D25" s="304" t="s">
        <v>72</v>
      </c>
      <c r="E25" s="304" t="s">
        <v>119</v>
      </c>
      <c r="F25" s="158" t="s">
        <v>12</v>
      </c>
      <c r="G25" s="304"/>
      <c r="H25" s="304" t="s">
        <v>114</v>
      </c>
      <c r="I25" s="304"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4" t="s">
        <v>72</v>
      </c>
      <c r="E26" s="304" t="s">
        <v>121</v>
      </c>
      <c r="F26" s="158" t="s">
        <v>12</v>
      </c>
      <c r="G26" s="304"/>
      <c r="H26" s="304" t="s">
        <v>122</v>
      </c>
      <c r="I26" s="304" t="s">
        <v>123</v>
      </c>
      <c r="J26" s="157" t="str">
        <f t="shared" si="0"/>
        <v>CobaltGem (Jiangsu) Cobalt Industry Co., Ltd.</v>
      </c>
      <c r="K26" s="157" t="str">
        <f t="shared" si="1"/>
        <v>CobaltGem (Jiangsu) Cobalt Industry Co., Ltd.</v>
      </c>
    </row>
    <row r="27" spans="1:11">
      <c r="A27" s="157" t="s">
        <v>44</v>
      </c>
      <c r="B27" s="157" t="s">
        <v>124</v>
      </c>
      <c r="C27" s="157" t="s">
        <v>124</v>
      </c>
      <c r="D27" s="304" t="s">
        <v>125</v>
      </c>
      <c r="E27" s="304" t="s">
        <v>126</v>
      </c>
      <c r="F27" s="158" t="s">
        <v>12</v>
      </c>
      <c r="G27" s="304"/>
      <c r="H27" s="304" t="s">
        <v>127</v>
      </c>
      <c r="I27" s="304" t="s">
        <v>128</v>
      </c>
      <c r="J27" s="157" t="str">
        <f t="shared" si="0"/>
        <v>CobaltGlencore Nikkelverk Refinery</v>
      </c>
      <c r="K27" s="157" t="str">
        <f t="shared" si="1"/>
        <v>CobaltGlencore Nikkelverk Refinery</v>
      </c>
    </row>
    <row r="28" spans="1:11">
      <c r="A28" s="157" t="s">
        <v>44</v>
      </c>
      <c r="B28" s="157" t="s">
        <v>12551</v>
      </c>
      <c r="C28" s="157" t="s">
        <v>12551</v>
      </c>
      <c r="D28" s="304" t="s">
        <v>72</v>
      </c>
      <c r="E28" s="304" t="s">
        <v>12550</v>
      </c>
      <c r="F28" s="158" t="s">
        <v>12</v>
      </c>
      <c r="G28" s="304"/>
      <c r="H28" s="304" t="s">
        <v>12552</v>
      </c>
      <c r="I28" s="304" t="s">
        <v>132</v>
      </c>
      <c r="J28" s="157" t="str">
        <f t="shared" si="0"/>
        <v>CobaltGuangdong Fangyuan Environment Co., Ltd.</v>
      </c>
      <c r="K28" s="157" t="str">
        <f t="shared" si="1"/>
        <v>CobaltGuangdong Fangyuan Environment Co., Ltd.</v>
      </c>
    </row>
    <row r="29" spans="1:11">
      <c r="A29" s="157" t="s">
        <v>44</v>
      </c>
      <c r="B29" s="157" t="s">
        <v>129</v>
      </c>
      <c r="C29" s="157" t="s">
        <v>129</v>
      </c>
      <c r="D29" s="304" t="s">
        <v>72</v>
      </c>
      <c r="E29" s="304" t="s">
        <v>130</v>
      </c>
      <c r="F29" s="158" t="s">
        <v>12</v>
      </c>
      <c r="G29" s="304"/>
      <c r="H29" s="304" t="s">
        <v>131</v>
      </c>
      <c r="I29" s="304" t="s">
        <v>132</v>
      </c>
      <c r="J29" s="157" t="str">
        <f t="shared" si="0"/>
        <v>CobaltGuangdong Jiana Energy Technology Co., Ltd.</v>
      </c>
      <c r="K29" s="157" t="str">
        <f t="shared" si="1"/>
        <v>CobaltGuangdong Jiana Energy Technology Co., Ltd.</v>
      </c>
    </row>
    <row r="30" spans="1:11">
      <c r="A30" s="157" t="s">
        <v>44</v>
      </c>
      <c r="B30" s="157" t="s">
        <v>133</v>
      </c>
      <c r="C30" s="157" t="s">
        <v>133</v>
      </c>
      <c r="D30" s="304" t="s">
        <v>72</v>
      </c>
      <c r="E30" s="304" t="s">
        <v>134</v>
      </c>
      <c r="F30" s="158" t="s">
        <v>12</v>
      </c>
      <c r="G30" s="304"/>
      <c r="H30" s="304" t="s">
        <v>135</v>
      </c>
      <c r="I30" s="304" t="s">
        <v>136</v>
      </c>
      <c r="J30" s="157" t="str">
        <f t="shared" si="0"/>
        <v>CobaltGuangxi Yinyi Advanced Material Co., Ltd.</v>
      </c>
      <c r="K30" s="157" t="str">
        <f t="shared" si="1"/>
        <v>CobaltGuangxi Yinyi Advanced Material Co., Ltd.</v>
      </c>
    </row>
    <row r="31" spans="1:11">
      <c r="A31" s="157" t="s">
        <v>44</v>
      </c>
      <c r="B31" s="157" t="s">
        <v>137</v>
      </c>
      <c r="C31" s="157" t="s">
        <v>137</v>
      </c>
      <c r="D31" s="304" t="s">
        <v>72</v>
      </c>
      <c r="E31" s="304" t="s">
        <v>138</v>
      </c>
      <c r="F31" s="158" t="s">
        <v>12</v>
      </c>
      <c r="G31" s="304"/>
      <c r="H31" s="304" t="s">
        <v>139</v>
      </c>
      <c r="I31" s="304"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4" t="s">
        <v>72</v>
      </c>
      <c r="E32" s="304" t="s">
        <v>12769</v>
      </c>
      <c r="F32" s="158" t="s">
        <v>12</v>
      </c>
      <c r="G32" s="304"/>
      <c r="H32" s="304" t="s">
        <v>139</v>
      </c>
      <c r="I32" s="304"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4" t="s">
        <v>143</v>
      </c>
      <c r="E33" s="304" t="s">
        <v>144</v>
      </c>
      <c r="F33" s="158" t="s">
        <v>12</v>
      </c>
      <c r="G33" s="304"/>
      <c r="H33" s="304" t="s">
        <v>145</v>
      </c>
      <c r="I33" s="304" t="s">
        <v>146</v>
      </c>
      <c r="J33" s="157" t="str">
        <f t="shared" si="0"/>
        <v>CobaltHarima Refinery</v>
      </c>
      <c r="K33" s="157" t="str">
        <f t="shared" si="1"/>
        <v>CobaltHarima Refinery</v>
      </c>
    </row>
    <row r="34" spans="1:11">
      <c r="A34" s="157" t="s">
        <v>44</v>
      </c>
      <c r="B34" s="157" t="s">
        <v>142</v>
      </c>
      <c r="C34" s="157" t="s">
        <v>142</v>
      </c>
      <c r="D34" s="304" t="s">
        <v>143</v>
      </c>
      <c r="E34" s="304" t="s">
        <v>144</v>
      </c>
      <c r="F34" s="158" t="s">
        <v>12</v>
      </c>
      <c r="G34" s="304"/>
      <c r="H34" s="304" t="s">
        <v>145</v>
      </c>
      <c r="I34" s="304" t="s">
        <v>146</v>
      </c>
      <c r="J34" s="157" t="str">
        <f t="shared" si="0"/>
        <v>CobaltHarima Refinery, Sumitomo Metal Mining</v>
      </c>
      <c r="K34" s="157" t="str">
        <f t="shared" si="1"/>
        <v>CobaltHarima Refinery, Sumitomo Metal Mining</v>
      </c>
    </row>
    <row r="35" spans="1:11">
      <c r="A35" s="157" t="s">
        <v>44</v>
      </c>
      <c r="B35" s="157" t="s">
        <v>147</v>
      </c>
      <c r="C35" s="157" t="s">
        <v>147</v>
      </c>
      <c r="D35" s="304" t="s">
        <v>72</v>
      </c>
      <c r="E35" s="304" t="s">
        <v>148</v>
      </c>
      <c r="F35" s="158" t="s">
        <v>12</v>
      </c>
      <c r="G35" s="304"/>
      <c r="H35" s="304" t="s">
        <v>149</v>
      </c>
      <c r="I35" s="304" t="s">
        <v>75</v>
      </c>
      <c r="J35" s="157" t="str">
        <f t="shared" si="0"/>
        <v>CobaltHefei Rongjie Metal Technology Co., Ltd.</v>
      </c>
      <c r="K35" s="157" t="str">
        <f t="shared" si="1"/>
        <v>CobaltHefei Rongjie Metal Technology Co., Ltd.</v>
      </c>
    </row>
    <row r="36" spans="1:11">
      <c r="A36" s="157" t="s">
        <v>44</v>
      </c>
      <c r="B36" s="157" t="s">
        <v>150</v>
      </c>
      <c r="C36" s="157" t="s">
        <v>150</v>
      </c>
      <c r="D36" s="304" t="s">
        <v>72</v>
      </c>
      <c r="E36" s="304" t="s">
        <v>151</v>
      </c>
      <c r="F36" s="158" t="s">
        <v>12</v>
      </c>
      <c r="G36" s="304"/>
      <c r="H36" s="304" t="s">
        <v>152</v>
      </c>
      <c r="I36" s="304" t="s">
        <v>153</v>
      </c>
      <c r="J36" s="157" t="str">
        <f t="shared" si="0"/>
        <v>CobaltHunan Brunp Recycling Technology Co., Ltd.</v>
      </c>
      <c r="K36" s="157" t="str">
        <f t="shared" si="1"/>
        <v>CobaltHunan Brunp Recycling Technology Co., Ltd.</v>
      </c>
    </row>
    <row r="37" spans="1:11">
      <c r="A37" s="157" t="s">
        <v>44</v>
      </c>
      <c r="B37" s="157" t="s">
        <v>154</v>
      </c>
      <c r="C37" s="157" t="s">
        <v>154</v>
      </c>
      <c r="D37" s="304" t="s">
        <v>72</v>
      </c>
      <c r="E37" s="304" t="s">
        <v>155</v>
      </c>
      <c r="F37" s="158" t="s">
        <v>12</v>
      </c>
      <c r="G37" s="304"/>
      <c r="H37" s="304" t="s">
        <v>152</v>
      </c>
      <c r="I37" s="304"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4" t="s">
        <v>72</v>
      </c>
      <c r="E38" s="304" t="s">
        <v>155</v>
      </c>
      <c r="F38" s="158" t="s">
        <v>12</v>
      </c>
      <c r="G38" s="304"/>
      <c r="H38" s="304" t="s">
        <v>152</v>
      </c>
      <c r="I38" s="304" t="s">
        <v>153</v>
      </c>
      <c r="J38" s="157" t="str">
        <f t="shared" si="0"/>
        <v>CobaltHunan Hina Advanced Material Co., Ltd.</v>
      </c>
      <c r="K38" s="157" t="str">
        <f t="shared" si="1"/>
        <v>CobaltHunan Hina Advanced Material Co., Ltd.</v>
      </c>
    </row>
    <row r="39" spans="1:11">
      <c r="A39" s="157" t="s">
        <v>44</v>
      </c>
      <c r="B39" s="157" t="s">
        <v>157</v>
      </c>
      <c r="C39" s="157" t="s">
        <v>157</v>
      </c>
      <c r="D39" s="304" t="s">
        <v>72</v>
      </c>
      <c r="E39" s="304" t="s">
        <v>158</v>
      </c>
      <c r="F39" s="158" t="s">
        <v>12</v>
      </c>
      <c r="G39" s="304"/>
      <c r="H39" s="304" t="s">
        <v>159</v>
      </c>
      <c r="I39" s="304" t="s">
        <v>153</v>
      </c>
      <c r="J39" s="157" t="str">
        <f t="shared" si="0"/>
        <v>CobaltHunan Jinxin New Material Holding Co., Ltd.</v>
      </c>
      <c r="K39" s="157" t="str">
        <f t="shared" si="1"/>
        <v>CobaltHunan Jinxin New Material Holding Co., Ltd.</v>
      </c>
    </row>
    <row r="40" spans="1:11">
      <c r="A40" s="157" t="s">
        <v>44</v>
      </c>
      <c r="B40" s="157" t="s">
        <v>12599</v>
      </c>
      <c r="C40" s="157" t="s">
        <v>157</v>
      </c>
      <c r="D40" s="304" t="s">
        <v>72</v>
      </c>
      <c r="E40" s="304" t="s">
        <v>158</v>
      </c>
      <c r="F40" s="158" t="s">
        <v>12</v>
      </c>
      <c r="G40" s="304"/>
      <c r="H40" s="304" t="s">
        <v>159</v>
      </c>
      <c r="I40" s="304" t="s">
        <v>153</v>
      </c>
      <c r="J40" s="157" t="str">
        <f t="shared" si="0"/>
        <v>CobaltHunan Jinxin New Materials Co., Ltd.</v>
      </c>
      <c r="K40" s="157" t="str">
        <f t="shared" si="1"/>
        <v>CobaltHunan Jinxin New Materials Co., Ltd.</v>
      </c>
    </row>
    <row r="41" spans="1:11">
      <c r="A41" s="157" t="s">
        <v>44</v>
      </c>
      <c r="B41" s="157" t="s">
        <v>160</v>
      </c>
      <c r="C41" s="157" t="s">
        <v>160</v>
      </c>
      <c r="D41" s="304" t="s">
        <v>72</v>
      </c>
      <c r="E41" s="304" t="s">
        <v>161</v>
      </c>
      <c r="F41" s="158" t="s">
        <v>12</v>
      </c>
      <c r="G41" s="304"/>
      <c r="H41" s="304" t="s">
        <v>159</v>
      </c>
      <c r="I41" s="304" t="s">
        <v>153</v>
      </c>
      <c r="J41" s="157" t="str">
        <f t="shared" si="0"/>
        <v>CobaltHunan Shiji Yintian New Material Co., Ltd.</v>
      </c>
      <c r="K41" s="157" t="str">
        <f t="shared" si="1"/>
        <v>CobaltHunan Shiji Yintian New Material Co., Ltd.</v>
      </c>
    </row>
    <row r="42" spans="1:11">
      <c r="A42" s="157" t="s">
        <v>44</v>
      </c>
      <c r="B42" s="157" t="s">
        <v>162</v>
      </c>
      <c r="C42" s="157" t="s">
        <v>162</v>
      </c>
      <c r="D42" s="304" t="s">
        <v>72</v>
      </c>
      <c r="E42" s="304" t="s">
        <v>163</v>
      </c>
      <c r="F42" s="158" t="s">
        <v>12</v>
      </c>
      <c r="G42" s="304"/>
      <c r="H42" s="304" t="s">
        <v>152</v>
      </c>
      <c r="I42" s="304" t="s">
        <v>153</v>
      </c>
      <c r="J42" s="157" t="str">
        <f t="shared" si="0"/>
        <v>CobaltHunan Yacheng New Materials Co., Ltd.</v>
      </c>
      <c r="K42" s="157" t="str">
        <f t="shared" si="1"/>
        <v>CobaltHunan Yacheng New Materials Co., Ltd.</v>
      </c>
    </row>
    <row r="43" spans="1:11">
      <c r="A43" s="157" t="s">
        <v>44</v>
      </c>
      <c r="B43" s="157" t="s">
        <v>164</v>
      </c>
      <c r="C43" s="157" t="s">
        <v>154</v>
      </c>
      <c r="D43" s="304" t="s">
        <v>72</v>
      </c>
      <c r="E43" s="304" t="s">
        <v>155</v>
      </c>
      <c r="F43" s="158" t="s">
        <v>12</v>
      </c>
      <c r="G43" s="304"/>
      <c r="H43" s="304" t="s">
        <v>152</v>
      </c>
      <c r="I43" s="304"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4" t="s">
        <v>166</v>
      </c>
      <c r="E44" s="304" t="s">
        <v>167</v>
      </c>
      <c r="F44" s="158" t="s">
        <v>12</v>
      </c>
      <c r="G44" s="304"/>
      <c r="H44" s="304" t="s">
        <v>168</v>
      </c>
      <c r="I44" s="304" t="s">
        <v>169</v>
      </c>
      <c r="J44" s="157" t="str">
        <f t="shared" si="0"/>
        <v>CobaltICoNiChem</v>
      </c>
      <c r="K44" s="157" t="str">
        <f t="shared" si="1"/>
        <v>CobaltICoNiChem</v>
      </c>
    </row>
    <row r="45" spans="1:11">
      <c r="A45" s="157" t="s">
        <v>44</v>
      </c>
      <c r="B45" s="157" t="s">
        <v>170</v>
      </c>
      <c r="C45" s="157" t="s">
        <v>129</v>
      </c>
      <c r="D45" s="304" t="s">
        <v>72</v>
      </c>
      <c r="E45" s="304" t="s">
        <v>130</v>
      </c>
      <c r="F45" s="158" t="s">
        <v>12</v>
      </c>
      <c r="G45" s="304"/>
      <c r="H45" s="304" t="s">
        <v>131</v>
      </c>
      <c r="I45" s="304" t="s">
        <v>132</v>
      </c>
      <c r="J45" s="157" t="str">
        <f t="shared" si="0"/>
        <v>CobaltJiana</v>
      </c>
      <c r="K45" s="157" t="str">
        <f t="shared" si="1"/>
        <v>CobaltJiana</v>
      </c>
    </row>
    <row r="46" spans="1:11">
      <c r="A46" s="157" t="s">
        <v>44</v>
      </c>
      <c r="B46" s="157" t="s">
        <v>171</v>
      </c>
      <c r="C46" s="157" t="s">
        <v>120</v>
      </c>
      <c r="D46" s="304" t="s">
        <v>72</v>
      </c>
      <c r="E46" s="304" t="s">
        <v>121</v>
      </c>
      <c r="F46" s="158" t="s">
        <v>12</v>
      </c>
      <c r="G46" s="304"/>
      <c r="H46" s="304" t="s">
        <v>122</v>
      </c>
      <c r="I46" s="304" t="s">
        <v>123</v>
      </c>
      <c r="J46" s="157" t="str">
        <f t="shared" si="0"/>
        <v>CobaltJiangsu Cobalt Nickel Metal (KLK)</v>
      </c>
      <c r="K46" s="157" t="str">
        <f t="shared" si="1"/>
        <v>CobaltJiangsu Cobalt Nickel Metal (KLK)</v>
      </c>
    </row>
    <row r="47" spans="1:11">
      <c r="A47" s="157" t="s">
        <v>44</v>
      </c>
      <c r="B47" s="157" t="s">
        <v>172</v>
      </c>
      <c r="C47" s="157" t="s">
        <v>120</v>
      </c>
      <c r="D47" s="304" t="s">
        <v>72</v>
      </c>
      <c r="E47" s="304" t="s">
        <v>121</v>
      </c>
      <c r="F47" s="158" t="s">
        <v>12</v>
      </c>
      <c r="G47" s="304"/>
      <c r="H47" s="304" t="s">
        <v>122</v>
      </c>
      <c r="I47" s="304" t="s">
        <v>123</v>
      </c>
      <c r="J47" s="157" t="str">
        <f t="shared" si="0"/>
        <v>CobaltJiangsu KLK Cobalt Nickel Metal Co., Ltd.</v>
      </c>
      <c r="K47" s="157" t="str">
        <f t="shared" si="1"/>
        <v>CobaltJiangsu KLK Cobalt Nickel Metal Co., Ltd.</v>
      </c>
    </row>
    <row r="48" spans="1:11">
      <c r="A48" s="157" t="s">
        <v>44</v>
      </c>
      <c r="B48" s="157" t="s">
        <v>173</v>
      </c>
      <c r="C48" s="157" t="s">
        <v>173</v>
      </c>
      <c r="D48" s="304" t="s">
        <v>72</v>
      </c>
      <c r="E48" s="304" t="s">
        <v>174</v>
      </c>
      <c r="F48" s="158" t="s">
        <v>12</v>
      </c>
      <c r="G48" s="304"/>
      <c r="H48" s="304" t="s">
        <v>175</v>
      </c>
      <c r="I48" s="304" t="s">
        <v>123</v>
      </c>
      <c r="J48" s="157" t="str">
        <f t="shared" si="0"/>
        <v>CobaltJiangsu Xiongfeng Technology Co., Ltd.</v>
      </c>
      <c r="K48" s="157" t="str">
        <f t="shared" si="1"/>
        <v>CobaltJiangsu Xiongfeng Technology Co., Ltd.</v>
      </c>
    </row>
    <row r="49" spans="1:11">
      <c r="A49" s="157" t="s">
        <v>44</v>
      </c>
      <c r="B49" s="157" t="s">
        <v>176</v>
      </c>
      <c r="C49" s="157" t="s">
        <v>176</v>
      </c>
      <c r="D49" s="304" t="s">
        <v>72</v>
      </c>
      <c r="E49" s="304" t="s">
        <v>177</v>
      </c>
      <c r="F49" s="158" t="s">
        <v>12</v>
      </c>
      <c r="G49" s="304"/>
      <c r="H49" s="304" t="s">
        <v>114</v>
      </c>
      <c r="I49" s="304" t="s">
        <v>115</v>
      </c>
      <c r="J49" s="157" t="str">
        <f t="shared" si="0"/>
        <v>CobaltJiangxi Jiangwu Cobalt industrial Co., Ltd.</v>
      </c>
      <c r="K49" s="157" t="str">
        <f t="shared" si="1"/>
        <v>CobaltJiangxi Jiangwu Cobalt industrial Co., Ltd.</v>
      </c>
    </row>
    <row r="50" spans="1:11">
      <c r="A50" s="157" t="s">
        <v>44</v>
      </c>
      <c r="B50" s="157" t="s">
        <v>12554</v>
      </c>
      <c r="C50" s="157" t="s">
        <v>12554</v>
      </c>
      <c r="D50" s="304" t="s">
        <v>72</v>
      </c>
      <c r="E50" s="304" t="s">
        <v>12553</v>
      </c>
      <c r="F50" s="158" t="s">
        <v>12</v>
      </c>
      <c r="G50" s="304"/>
      <c r="H50" s="304" t="s">
        <v>12555</v>
      </c>
      <c r="I50" s="304" t="s">
        <v>115</v>
      </c>
      <c r="J50" s="157" t="str">
        <f t="shared" si="0"/>
        <v>CobaltJiangxi Miracle Golden Tiger Cobalt Co. Ltd.</v>
      </c>
      <c r="K50" s="157" t="str">
        <f t="shared" si="1"/>
        <v>CobaltJiangxi Miracle Golden Tiger Cobalt Co. Ltd.</v>
      </c>
    </row>
    <row r="51" spans="1:11">
      <c r="A51" s="157" t="s">
        <v>44</v>
      </c>
      <c r="B51" s="157" t="s">
        <v>178</v>
      </c>
      <c r="C51" s="157" t="s">
        <v>178</v>
      </c>
      <c r="D51" s="304" t="s">
        <v>72</v>
      </c>
      <c r="E51" s="304" t="s">
        <v>179</v>
      </c>
      <c r="F51" s="158" t="s">
        <v>12</v>
      </c>
      <c r="G51" s="304"/>
      <c r="H51" s="304" t="s">
        <v>180</v>
      </c>
      <c r="I51" s="304"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4" t="s">
        <v>72</v>
      </c>
      <c r="E52" s="304" t="s">
        <v>182</v>
      </c>
      <c r="F52" s="158" t="s">
        <v>12</v>
      </c>
      <c r="G52" s="304"/>
      <c r="H52" s="304" t="s">
        <v>183</v>
      </c>
      <c r="I52" s="304" t="s">
        <v>184</v>
      </c>
      <c r="J52" s="157" t="str">
        <f t="shared" si="0"/>
        <v>CobaltJingmen GEM Co., Ltd.</v>
      </c>
      <c r="K52" s="157" t="str">
        <f t="shared" si="1"/>
        <v>CobaltJingmen GEM Co., Ltd.</v>
      </c>
    </row>
    <row r="53" spans="1:11">
      <c r="A53" s="157" t="s">
        <v>44</v>
      </c>
      <c r="B53" s="157" t="s">
        <v>185</v>
      </c>
      <c r="C53" s="157" t="s">
        <v>185</v>
      </c>
      <c r="D53" s="304" t="s">
        <v>186</v>
      </c>
      <c r="E53" s="304" t="s">
        <v>187</v>
      </c>
      <c r="F53" s="158" t="s">
        <v>12</v>
      </c>
      <c r="G53" s="304"/>
      <c r="H53" s="304" t="s">
        <v>188</v>
      </c>
      <c r="I53" s="304"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4" t="s">
        <v>67</v>
      </c>
      <c r="E54" s="304" t="s">
        <v>191</v>
      </c>
      <c r="F54" s="158" t="s">
        <v>12</v>
      </c>
      <c r="G54" s="304"/>
      <c r="H54" s="304" t="s">
        <v>192</v>
      </c>
      <c r="I54" s="304" t="s">
        <v>193</v>
      </c>
      <c r="J54" s="157" t="str">
        <f t="shared" si="0"/>
        <v>CobaltKamoto Copper Company</v>
      </c>
      <c r="K54" s="157" t="str">
        <f t="shared" si="1"/>
        <v>CobaltKamoto Copper Company</v>
      </c>
    </row>
    <row r="55" spans="1:11">
      <c r="A55" s="157" t="s">
        <v>44</v>
      </c>
      <c r="B55" s="157" t="s">
        <v>12770</v>
      </c>
      <c r="C55" s="157" t="s">
        <v>12557</v>
      </c>
      <c r="D55" s="304" t="s">
        <v>67</v>
      </c>
      <c r="E55" s="304" t="s">
        <v>12556</v>
      </c>
      <c r="F55" s="158" t="s">
        <v>12</v>
      </c>
      <c r="G55" s="304"/>
      <c r="H55" s="304" t="s">
        <v>69</v>
      </c>
      <c r="I55" s="304" t="s">
        <v>70</v>
      </c>
      <c r="J55" s="157" t="str">
        <f t="shared" si="0"/>
        <v>CobaltKasombo Minerals (SPRL) - MIKAS Huayou</v>
      </c>
      <c r="K55" s="157" t="str">
        <f t="shared" si="1"/>
        <v>CobaltKasombo Minerals (SPRL) - MIKAS Huayou</v>
      </c>
    </row>
    <row r="56" spans="1:11">
      <c r="A56" s="157" t="s">
        <v>44</v>
      </c>
      <c r="B56" s="157" t="s">
        <v>243</v>
      </c>
      <c r="C56" s="157" t="s">
        <v>12771</v>
      </c>
      <c r="D56" s="304" t="s">
        <v>67</v>
      </c>
      <c r="E56" s="304" t="s">
        <v>12772</v>
      </c>
      <c r="F56" s="158" t="s">
        <v>12</v>
      </c>
      <c r="G56" s="304"/>
      <c r="H56" s="304" t="s">
        <v>192</v>
      </c>
      <c r="I56" s="304" t="s">
        <v>193</v>
      </c>
      <c r="J56" s="157" t="str">
        <f t="shared" si="0"/>
        <v>CobaltKisanfu</v>
      </c>
      <c r="K56" s="157" t="str">
        <f t="shared" si="1"/>
        <v>CobaltKisanfu</v>
      </c>
    </row>
    <row r="57" spans="1:11">
      <c r="A57" s="157" t="s">
        <v>44</v>
      </c>
      <c r="B57" s="157" t="s">
        <v>12771</v>
      </c>
      <c r="C57" s="157" t="s">
        <v>12771</v>
      </c>
      <c r="D57" s="304" t="s">
        <v>67</v>
      </c>
      <c r="E57" s="304" t="s">
        <v>12772</v>
      </c>
      <c r="F57" s="158" t="s">
        <v>12</v>
      </c>
      <c r="G57" s="304"/>
      <c r="H57" s="304" t="s">
        <v>192</v>
      </c>
      <c r="I57" s="304" t="s">
        <v>193</v>
      </c>
      <c r="J57" s="157" t="str">
        <f t="shared" si="0"/>
        <v>CobaltKisanfu Mining (Kimin)</v>
      </c>
      <c r="K57" s="157" t="str">
        <f t="shared" si="1"/>
        <v>CobaltKisanfu Mining (Kimin)</v>
      </c>
    </row>
    <row r="58" spans="1:11">
      <c r="A58" s="157" t="s">
        <v>44</v>
      </c>
      <c r="B58" s="157" t="s">
        <v>194</v>
      </c>
      <c r="C58" s="157" t="s">
        <v>185</v>
      </c>
      <c r="D58" s="304" t="s">
        <v>186</v>
      </c>
      <c r="E58" s="304" t="s">
        <v>187</v>
      </c>
      <c r="F58" s="158" t="s">
        <v>12</v>
      </c>
      <c r="G58" s="304"/>
      <c r="H58" s="304" t="s">
        <v>188</v>
      </c>
      <c r="I58" s="304" t="s">
        <v>189</v>
      </c>
      <c r="J58" s="157" t="str">
        <f t="shared" si="0"/>
        <v>CobaltKola Mining and Metallurgical Company</v>
      </c>
      <c r="K58" s="157" t="str">
        <f t="shared" si="1"/>
        <v>CobaltKola Mining and Metallurgical Company</v>
      </c>
    </row>
    <row r="59" spans="1:11">
      <c r="A59" s="157" t="s">
        <v>44</v>
      </c>
      <c r="B59" s="157" t="s">
        <v>195</v>
      </c>
      <c r="C59" s="157" t="s">
        <v>12773</v>
      </c>
      <c r="D59" s="304" t="s">
        <v>67</v>
      </c>
      <c r="E59" s="304" t="s">
        <v>196</v>
      </c>
      <c r="F59" s="158" t="s">
        <v>12</v>
      </c>
      <c r="G59" s="304"/>
      <c r="H59" s="304" t="s">
        <v>69</v>
      </c>
      <c r="I59" s="304"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4" t="s">
        <v>67</v>
      </c>
      <c r="E60" s="304" t="s">
        <v>196</v>
      </c>
      <c r="F60" s="158" t="s">
        <v>12</v>
      </c>
      <c r="G60" s="304"/>
      <c r="H60" s="304" t="s">
        <v>69</v>
      </c>
      <c r="I60" s="304"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4" t="s">
        <v>67</v>
      </c>
      <c r="E61" s="304" t="s">
        <v>12556</v>
      </c>
      <c r="F61" s="158" t="s">
        <v>12</v>
      </c>
      <c r="G61" s="304"/>
      <c r="H61" s="304" t="s">
        <v>69</v>
      </c>
      <c r="I61" s="304" t="s">
        <v>70</v>
      </c>
      <c r="J61" s="157" t="str">
        <f t="shared" si="0"/>
        <v>CobaltLa Miniere de Kambove</v>
      </c>
      <c r="K61" s="157" t="str">
        <f t="shared" si="1"/>
        <v>CobaltLa Miniere de Kambove</v>
      </c>
    </row>
    <row r="62" spans="1:11">
      <c r="A62" s="157" t="s">
        <v>44</v>
      </c>
      <c r="B62" s="157" t="s">
        <v>12601</v>
      </c>
      <c r="C62" s="157" t="s">
        <v>12557</v>
      </c>
      <c r="D62" s="304" t="s">
        <v>67</v>
      </c>
      <c r="E62" s="304" t="s">
        <v>12556</v>
      </c>
      <c r="F62" s="158" t="s">
        <v>12</v>
      </c>
      <c r="G62" s="304"/>
      <c r="H62" s="304" t="s">
        <v>69</v>
      </c>
      <c r="I62" s="304" t="s">
        <v>70</v>
      </c>
      <c r="J62" s="157" t="str">
        <f t="shared" si="0"/>
        <v>CobaltLa Miniere de Kasombo</v>
      </c>
      <c r="K62" s="157" t="str">
        <f t="shared" si="1"/>
        <v>CobaltLa Miniere de Kasombo</v>
      </c>
    </row>
    <row r="63" spans="1:11">
      <c r="A63" s="157" t="s">
        <v>44</v>
      </c>
      <c r="B63" s="157" t="s">
        <v>12557</v>
      </c>
      <c r="C63" s="157" t="s">
        <v>12557</v>
      </c>
      <c r="D63" s="304" t="s">
        <v>67</v>
      </c>
      <c r="E63" s="304" t="s">
        <v>12556</v>
      </c>
      <c r="F63" s="158" t="s">
        <v>12</v>
      </c>
      <c r="G63" s="304"/>
      <c r="H63" s="304" t="s">
        <v>69</v>
      </c>
      <c r="I63" s="304" t="s">
        <v>70</v>
      </c>
      <c r="J63" s="157" t="str">
        <f t="shared" si="0"/>
        <v>CobaltLA MINIERE DE KASOMBO SAS</v>
      </c>
      <c r="K63" s="157" t="str">
        <f t="shared" si="1"/>
        <v>CobaltLA MINIERE DE KASOMBO SAS</v>
      </c>
    </row>
    <row r="64" spans="1:11">
      <c r="A64" s="157" t="s">
        <v>44</v>
      </c>
      <c r="B64" s="157" t="s">
        <v>197</v>
      </c>
      <c r="C64" s="157" t="s">
        <v>197</v>
      </c>
      <c r="D64" s="304" t="s">
        <v>72</v>
      </c>
      <c r="E64" s="304" t="s">
        <v>198</v>
      </c>
      <c r="F64" s="158" t="s">
        <v>12</v>
      </c>
      <c r="G64" s="304"/>
      <c r="H64" s="304" t="s">
        <v>199</v>
      </c>
      <c r="I64" s="304"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4" t="s">
        <v>83</v>
      </c>
      <c r="E65" s="304" t="s">
        <v>12775</v>
      </c>
      <c r="F65" s="158" t="s">
        <v>12</v>
      </c>
      <c r="G65" s="304"/>
      <c r="H65" s="304" t="s">
        <v>12776</v>
      </c>
      <c r="I65" s="304" t="s">
        <v>11635</v>
      </c>
      <c r="J65" s="157" t="str">
        <f t="shared" si="0"/>
        <v>CobaltLianyou Metals Co., Ltd.</v>
      </c>
      <c r="K65" s="157" t="str">
        <f t="shared" si="1"/>
        <v>CobaltLianyou Metals Co., Ltd.</v>
      </c>
    </row>
    <row r="66" spans="1:11">
      <c r="A66" s="157" t="s">
        <v>44</v>
      </c>
      <c r="B66" s="157" t="s">
        <v>201</v>
      </c>
      <c r="C66" s="157" t="s">
        <v>201</v>
      </c>
      <c r="D66" s="304" t="s">
        <v>186</v>
      </c>
      <c r="E66" s="304" t="s">
        <v>202</v>
      </c>
      <c r="F66" s="158" t="s">
        <v>12</v>
      </c>
      <c r="G66" s="304"/>
      <c r="H66" s="304" t="s">
        <v>203</v>
      </c>
      <c r="I66" s="304" t="s">
        <v>204</v>
      </c>
      <c r="J66" s="157" t="str">
        <f t="shared" si="0"/>
        <v>CobaltLLC Vostok</v>
      </c>
      <c r="K66" s="157" t="str">
        <f t="shared" si="1"/>
        <v>CobaltLLC Vostok</v>
      </c>
    </row>
    <row r="67" spans="1:11">
      <c r="A67" s="157" t="s">
        <v>44</v>
      </c>
      <c r="B67" s="157" t="s">
        <v>205</v>
      </c>
      <c r="C67" s="157" t="s">
        <v>66</v>
      </c>
      <c r="D67" s="304" t="s">
        <v>67</v>
      </c>
      <c r="E67" s="304" t="s">
        <v>68</v>
      </c>
      <c r="F67" s="158" t="s">
        <v>12</v>
      </c>
      <c r="G67" s="304"/>
      <c r="H67" s="304" t="s">
        <v>69</v>
      </c>
      <c r="I67" s="304" t="s">
        <v>70</v>
      </c>
      <c r="J67" s="157" t="str">
        <f t="shared" si="0"/>
        <v>CobaltLubumbashi (Mine de L’Etoile)</v>
      </c>
      <c r="K67" s="157" t="str">
        <f t="shared" si="1"/>
        <v>CobaltLubumbashi (Mine de L’Etoile)</v>
      </c>
    </row>
    <row r="68" spans="1:11">
      <c r="A68" s="157" t="s">
        <v>44</v>
      </c>
      <c r="B68" s="157" t="s">
        <v>12602</v>
      </c>
      <c r="C68" s="157" t="s">
        <v>190</v>
      </c>
      <c r="D68" s="304" t="s">
        <v>67</v>
      </c>
      <c r="E68" s="304" t="s">
        <v>191</v>
      </c>
      <c r="F68" s="158" t="s">
        <v>12</v>
      </c>
      <c r="G68" s="304"/>
      <c r="H68" s="304" t="s">
        <v>192</v>
      </c>
      <c r="I68" s="304" t="s">
        <v>193</v>
      </c>
      <c r="J68" s="157" t="str">
        <f t="shared" si="0"/>
        <v>CobaltLuilu Metallurgical Plant</v>
      </c>
      <c r="K68" s="157" t="str">
        <f t="shared" si="1"/>
        <v>CobaltLuilu Metallurgical Plant</v>
      </c>
    </row>
    <row r="69" spans="1:11">
      <c r="A69" s="157" t="s">
        <v>44</v>
      </c>
      <c r="B69" s="157" t="s">
        <v>206</v>
      </c>
      <c r="C69" s="157" t="s">
        <v>207</v>
      </c>
      <c r="D69" s="304" t="s">
        <v>72</v>
      </c>
      <c r="E69" s="304" t="s">
        <v>208</v>
      </c>
      <c r="F69" s="158" t="s">
        <v>12</v>
      </c>
      <c r="G69" s="304"/>
      <c r="H69" s="304" t="s">
        <v>209</v>
      </c>
      <c r="I69" s="304" t="s">
        <v>210</v>
      </c>
      <c r="J69" s="157" t="str">
        <f t="shared" si="0"/>
        <v>CobaltMaolian</v>
      </c>
      <c r="K69" s="157" t="str">
        <f t="shared" si="1"/>
        <v>CobaltMaolian</v>
      </c>
    </row>
    <row r="70" spans="1:11">
      <c r="A70" s="157" t="s">
        <v>44</v>
      </c>
      <c r="B70" s="157" t="s">
        <v>211</v>
      </c>
      <c r="C70" s="157" t="s">
        <v>211</v>
      </c>
      <c r="D70" s="304" t="s">
        <v>212</v>
      </c>
      <c r="E70" s="304" t="s">
        <v>213</v>
      </c>
      <c r="F70" s="158" t="s">
        <v>12</v>
      </c>
      <c r="G70" s="304"/>
      <c r="H70" s="304" t="s">
        <v>214</v>
      </c>
      <c r="I70" s="304"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4" t="s">
        <v>72</v>
      </c>
      <c r="E71" s="304" t="s">
        <v>216</v>
      </c>
      <c r="F71" s="158" t="s">
        <v>12</v>
      </c>
      <c r="G71" s="304"/>
      <c r="H71" s="304" t="s">
        <v>217</v>
      </c>
      <c r="I71" s="304" t="s">
        <v>218</v>
      </c>
      <c r="J71" s="157" t="str">
        <f t="shared" si="2"/>
        <v>CobaltMechema Chemicals shang-yu</v>
      </c>
      <c r="K71" s="157" t="str">
        <f t="shared" si="3"/>
        <v>CobaltMechema Chemicals shang-yu</v>
      </c>
    </row>
    <row r="72" spans="1:11">
      <c r="A72" s="157" t="s">
        <v>44</v>
      </c>
      <c r="B72" s="157" t="s">
        <v>219</v>
      </c>
      <c r="C72" s="157" t="s">
        <v>219</v>
      </c>
      <c r="D72" s="304" t="s">
        <v>88</v>
      </c>
      <c r="E72" s="304" t="s">
        <v>220</v>
      </c>
      <c r="F72" s="158" t="s">
        <v>12</v>
      </c>
      <c r="G72" s="304"/>
      <c r="H72" s="304" t="s">
        <v>90</v>
      </c>
      <c r="I72" s="304" t="s">
        <v>91</v>
      </c>
      <c r="J72" s="157" t="str">
        <f t="shared" si="2"/>
        <v>CobaltMechema Korea, Co., Ltd.</v>
      </c>
      <c r="K72" s="157" t="str">
        <f t="shared" si="3"/>
        <v>CobaltMechema Korea, Co., Ltd.</v>
      </c>
    </row>
    <row r="73" spans="1:11">
      <c r="A73" s="157" t="s">
        <v>44</v>
      </c>
      <c r="B73" s="157" t="s">
        <v>221</v>
      </c>
      <c r="C73" s="157" t="s">
        <v>221</v>
      </c>
      <c r="D73" s="304" t="s">
        <v>83</v>
      </c>
      <c r="E73" s="304" t="s">
        <v>222</v>
      </c>
      <c r="F73" s="158" t="s">
        <v>12</v>
      </c>
      <c r="G73" s="304"/>
      <c r="H73" s="304" t="s">
        <v>223</v>
      </c>
      <c r="I73" s="304" t="s">
        <v>223</v>
      </c>
      <c r="J73" s="157" t="str">
        <f t="shared" si="2"/>
        <v>CobaltMechema Taiwan Plant 1</v>
      </c>
      <c r="K73" s="157" t="str">
        <f t="shared" si="3"/>
        <v>CobaltMechema Taiwan Plant 1</v>
      </c>
    </row>
    <row r="74" spans="1:11">
      <c r="A74" s="157" t="s">
        <v>44</v>
      </c>
      <c r="B74" s="157" t="s">
        <v>224</v>
      </c>
      <c r="C74" s="157" t="s">
        <v>224</v>
      </c>
      <c r="D74" s="304" t="s">
        <v>83</v>
      </c>
      <c r="E74" s="304" t="s">
        <v>225</v>
      </c>
      <c r="F74" s="158" t="s">
        <v>12</v>
      </c>
      <c r="G74" s="304"/>
      <c r="H74" s="304" t="s">
        <v>223</v>
      </c>
      <c r="I74" s="304" t="s">
        <v>223</v>
      </c>
      <c r="J74" s="157" t="str">
        <f t="shared" si="2"/>
        <v>CobaltMechema Taiwan Plant 2</v>
      </c>
      <c r="K74" s="157" t="str">
        <f t="shared" si="3"/>
        <v>CobaltMechema Taiwan Plant 2</v>
      </c>
    </row>
    <row r="75" spans="1:11">
      <c r="A75" s="157" t="s">
        <v>44</v>
      </c>
      <c r="B75" s="157" t="s">
        <v>226</v>
      </c>
      <c r="C75" s="157" t="s">
        <v>226</v>
      </c>
      <c r="D75" s="304" t="s">
        <v>67</v>
      </c>
      <c r="E75" s="304" t="s">
        <v>227</v>
      </c>
      <c r="F75" s="158" t="s">
        <v>12</v>
      </c>
      <c r="G75" s="304"/>
      <c r="H75" s="304" t="s">
        <v>228</v>
      </c>
      <c r="I75" s="304" t="s">
        <v>70</v>
      </c>
      <c r="J75" s="157" t="str">
        <f t="shared" si="2"/>
        <v>CobaltMETAL MINES SARL</v>
      </c>
      <c r="K75" s="157" t="str">
        <f t="shared" si="3"/>
        <v>CobaltMETAL MINES SARL</v>
      </c>
    </row>
    <row r="76" spans="1:11">
      <c r="A76" s="157" t="s">
        <v>44</v>
      </c>
      <c r="B76" s="157" t="s">
        <v>229</v>
      </c>
      <c r="C76" s="157" t="s">
        <v>12773</v>
      </c>
      <c r="D76" s="304" t="s">
        <v>67</v>
      </c>
      <c r="E76" s="304" t="s">
        <v>196</v>
      </c>
      <c r="F76" s="158" t="s">
        <v>12</v>
      </c>
      <c r="G76" s="304"/>
      <c r="H76" s="304" t="s">
        <v>69</v>
      </c>
      <c r="I76" s="304" t="s">
        <v>70</v>
      </c>
      <c r="J76" s="157" t="str">
        <f t="shared" si="2"/>
        <v>CobaltMetalkol</v>
      </c>
      <c r="K76" s="157" t="str">
        <f t="shared" si="3"/>
        <v>CobaltMetalkol</v>
      </c>
    </row>
    <row r="77" spans="1:11">
      <c r="A77" s="157" t="s">
        <v>44</v>
      </c>
      <c r="B77" s="157" t="s">
        <v>12603</v>
      </c>
      <c r="C77" s="157" t="s">
        <v>12557</v>
      </c>
      <c r="D77" s="304" t="s">
        <v>67</v>
      </c>
      <c r="E77" s="304" t="s">
        <v>12556</v>
      </c>
      <c r="F77" s="158" t="s">
        <v>12</v>
      </c>
      <c r="G77" s="304"/>
      <c r="H77" s="304" t="s">
        <v>69</v>
      </c>
      <c r="I77" s="304" t="s">
        <v>70</v>
      </c>
      <c r="J77" s="157" t="str">
        <f t="shared" si="2"/>
        <v>CobaltMIKAS</v>
      </c>
      <c r="K77" s="157" t="str">
        <f t="shared" si="3"/>
        <v>CobaltMIKAS</v>
      </c>
    </row>
    <row r="78" spans="1:11">
      <c r="A78" s="157" t="s">
        <v>44</v>
      </c>
      <c r="B78" s="157" t="s">
        <v>230</v>
      </c>
      <c r="C78" s="157" t="s">
        <v>231</v>
      </c>
      <c r="D78" s="304" t="s">
        <v>232</v>
      </c>
      <c r="E78" s="304" t="s">
        <v>233</v>
      </c>
      <c r="F78" s="158" t="s">
        <v>12</v>
      </c>
      <c r="G78" s="304"/>
      <c r="H78" s="304" t="s">
        <v>234</v>
      </c>
      <c r="I78" s="304" t="s">
        <v>235</v>
      </c>
      <c r="J78" s="157" t="str">
        <f t="shared" si="2"/>
        <v>CobaltMinara Resources Pty</v>
      </c>
      <c r="K78" s="157" t="str">
        <f t="shared" si="3"/>
        <v>CobaltMinara Resources Pty</v>
      </c>
    </row>
    <row r="79" spans="1:11">
      <c r="A79" s="157" t="s">
        <v>44</v>
      </c>
      <c r="B79" s="157" t="s">
        <v>236</v>
      </c>
      <c r="C79" s="157" t="s">
        <v>231</v>
      </c>
      <c r="D79" s="304" t="s">
        <v>232</v>
      </c>
      <c r="E79" s="304" t="s">
        <v>233</v>
      </c>
      <c r="F79" s="158" t="s">
        <v>12</v>
      </c>
      <c r="G79" s="304"/>
      <c r="H79" s="304" t="s">
        <v>234</v>
      </c>
      <c r="I79" s="304" t="s">
        <v>235</v>
      </c>
      <c r="J79" s="157" t="str">
        <f t="shared" si="2"/>
        <v>CobaltMinara Resources Pty Ltd.</v>
      </c>
      <c r="K79" s="157" t="str">
        <f t="shared" si="3"/>
        <v>CobaltMinara Resources Pty Ltd.</v>
      </c>
    </row>
    <row r="80" spans="1:11">
      <c r="A80" s="157" t="s">
        <v>44</v>
      </c>
      <c r="B80" s="157" t="s">
        <v>237</v>
      </c>
      <c r="C80" s="157" t="s">
        <v>237</v>
      </c>
      <c r="D80" s="304" t="s">
        <v>78</v>
      </c>
      <c r="E80" s="304" t="s">
        <v>238</v>
      </c>
      <c r="F80" s="158" t="s">
        <v>12</v>
      </c>
      <c r="G80" s="304"/>
      <c r="H80" s="304" t="s">
        <v>239</v>
      </c>
      <c r="I80" s="304" t="s">
        <v>240</v>
      </c>
      <c r="J80" s="157" t="str">
        <f t="shared" si="2"/>
        <v>CobaltMine de Bou-Azzer</v>
      </c>
      <c r="K80" s="157" t="str">
        <f t="shared" si="3"/>
        <v>CobaltMine de Bou-Azzer</v>
      </c>
    </row>
    <row r="81" spans="1:11">
      <c r="A81" s="157" t="s">
        <v>44</v>
      </c>
      <c r="B81" s="157" t="s">
        <v>241</v>
      </c>
      <c r="C81" s="157" t="s">
        <v>241</v>
      </c>
      <c r="D81" s="304" t="s">
        <v>67</v>
      </c>
      <c r="E81" s="304" t="s">
        <v>242</v>
      </c>
      <c r="F81" s="158" t="s">
        <v>12</v>
      </c>
      <c r="G81" s="304"/>
      <c r="H81" s="304" t="s">
        <v>243</v>
      </c>
      <c r="I81" s="304" t="s">
        <v>193</v>
      </c>
      <c r="J81" s="157" t="str">
        <f t="shared" si="2"/>
        <v>CobaltMKM - La Miniere de Kalumbwe Myunga</v>
      </c>
      <c r="K81" s="157" t="str">
        <f t="shared" si="3"/>
        <v>CobaltMKM - La Miniere de Kalumbwe Myunga</v>
      </c>
    </row>
    <row r="82" spans="1:11">
      <c r="A82" s="157" t="s">
        <v>44</v>
      </c>
      <c r="B82" s="157" t="s">
        <v>244</v>
      </c>
      <c r="C82" s="157" t="s">
        <v>241</v>
      </c>
      <c r="D82" s="304" t="s">
        <v>67</v>
      </c>
      <c r="E82" s="304" t="s">
        <v>242</v>
      </c>
      <c r="F82" s="158" t="s">
        <v>12</v>
      </c>
      <c r="G82" s="304"/>
      <c r="H82" s="304" t="s">
        <v>243</v>
      </c>
      <c r="I82" s="304" t="s">
        <v>193</v>
      </c>
      <c r="J82" s="157" t="str">
        <f t="shared" si="2"/>
        <v>CobaltMKM - La Minière de Kalumbwe Myunga</v>
      </c>
      <c r="K82" s="157" t="str">
        <f t="shared" si="3"/>
        <v>CobaltMKM - La Minière de Kalumbwe Myunga</v>
      </c>
    </row>
    <row r="83" spans="1:11">
      <c r="A83" s="157" t="s">
        <v>44</v>
      </c>
      <c r="B83" s="157" t="s">
        <v>231</v>
      </c>
      <c r="C83" s="157" t="s">
        <v>231</v>
      </c>
      <c r="D83" s="304" t="s">
        <v>232</v>
      </c>
      <c r="E83" s="304" t="s">
        <v>233</v>
      </c>
      <c r="F83" s="158" t="s">
        <v>12</v>
      </c>
      <c r="G83" s="304"/>
      <c r="H83" s="304" t="s">
        <v>234</v>
      </c>
      <c r="I83" s="304" t="s">
        <v>235</v>
      </c>
      <c r="J83" s="157" t="str">
        <f t="shared" si="2"/>
        <v>CobaltMurrin Murrin Nickel Cobalt Plant</v>
      </c>
      <c r="K83" s="157" t="str">
        <f t="shared" si="3"/>
        <v>CobaltMurrin Murrin Nickel Cobalt Plant</v>
      </c>
    </row>
    <row r="84" spans="1:11">
      <c r="A84" s="157" t="s">
        <v>44</v>
      </c>
      <c r="B84" s="157" t="s">
        <v>12777</v>
      </c>
      <c r="C84" s="157" t="s">
        <v>12777</v>
      </c>
      <c r="D84" s="304" t="s">
        <v>67</v>
      </c>
      <c r="E84" s="304" t="s">
        <v>12778</v>
      </c>
      <c r="F84" s="158" t="s">
        <v>12</v>
      </c>
      <c r="G84" s="304"/>
      <c r="H84" s="304" t="s">
        <v>192</v>
      </c>
      <c r="I84" s="304" t="s">
        <v>193</v>
      </c>
      <c r="J84" s="157" t="str">
        <f t="shared" si="2"/>
        <v>CobaltMutanda Mining SPRL</v>
      </c>
      <c r="K84" s="157" t="str">
        <f t="shared" si="3"/>
        <v>CobaltMutanda Mining SPRL</v>
      </c>
    </row>
    <row r="85" spans="1:11">
      <c r="A85" s="157" t="s">
        <v>44</v>
      </c>
      <c r="B85" s="157" t="s">
        <v>12604</v>
      </c>
      <c r="C85" s="157" t="s">
        <v>12559</v>
      </c>
      <c r="D85" s="304" t="s">
        <v>186</v>
      </c>
      <c r="E85" s="304" t="s">
        <v>12558</v>
      </c>
      <c r="F85" s="158" t="s">
        <v>12</v>
      </c>
      <c r="G85" s="304"/>
      <c r="H85" s="304" t="s">
        <v>12560</v>
      </c>
      <c r="I85" s="304"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4" t="s">
        <v>186</v>
      </c>
      <c r="E86" s="304" t="s">
        <v>12558</v>
      </c>
      <c r="F86" s="158" t="s">
        <v>12</v>
      </c>
      <c r="G86" s="304"/>
      <c r="H86" s="304" t="s">
        <v>12560</v>
      </c>
      <c r="I86" s="304"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4" t="s">
        <v>2268</v>
      </c>
      <c r="E87" s="304" t="s">
        <v>12780</v>
      </c>
      <c r="F87" s="158" t="s">
        <v>12</v>
      </c>
      <c r="G87" s="304"/>
      <c r="H87" s="304" t="s">
        <v>12781</v>
      </c>
      <c r="I87" s="304" t="s">
        <v>12268</v>
      </c>
      <c r="J87" s="157" t="str">
        <f t="shared" si="2"/>
        <v>CobaltNam Viet Cromit Joint Stock Company</v>
      </c>
      <c r="K87" s="157" t="str">
        <f t="shared" si="3"/>
        <v>CobaltNam Viet Cromit Joint Stock Company</v>
      </c>
    </row>
    <row r="88" spans="1:11">
      <c r="A88" s="157" t="s">
        <v>44</v>
      </c>
      <c r="B88" s="157" t="s">
        <v>12782</v>
      </c>
      <c r="C88" s="157" t="s">
        <v>12779</v>
      </c>
      <c r="D88" s="304" t="s">
        <v>2268</v>
      </c>
      <c r="E88" s="304" t="s">
        <v>12780</v>
      </c>
      <c r="F88" s="158" t="s">
        <v>12</v>
      </c>
      <c r="G88" s="304"/>
      <c r="H88" s="304" t="s">
        <v>12781</v>
      </c>
      <c r="I88" s="304" t="s">
        <v>12268</v>
      </c>
      <c r="J88" s="157" t="str">
        <f t="shared" si="2"/>
        <v>CobaltNan Viet Ferrochrome Co., Ltd.</v>
      </c>
      <c r="K88" s="157" t="str">
        <f t="shared" si="3"/>
        <v>CobaltNan Viet Ferrochrome Co., Ltd.</v>
      </c>
    </row>
    <row r="89" spans="1:11">
      <c r="A89" s="157" t="s">
        <v>44</v>
      </c>
      <c r="B89" s="157" t="s">
        <v>245</v>
      </c>
      <c r="C89" s="157" t="s">
        <v>245</v>
      </c>
      <c r="D89" s="304" t="s">
        <v>72</v>
      </c>
      <c r="E89" s="304" t="s">
        <v>246</v>
      </c>
      <c r="F89" s="158" t="s">
        <v>12</v>
      </c>
      <c r="G89" s="304"/>
      <c r="H89" s="304" t="s">
        <v>247</v>
      </c>
      <c r="I89" s="304" t="s">
        <v>123</v>
      </c>
      <c r="J89" s="157" t="str">
        <f t="shared" si="2"/>
        <v>CobaltNanjing Hanrui Cobalt</v>
      </c>
      <c r="K89" s="157" t="str">
        <f t="shared" si="3"/>
        <v>CobaltNanjing Hanrui Cobalt</v>
      </c>
    </row>
    <row r="90" spans="1:11">
      <c r="A90" s="157" t="s">
        <v>44</v>
      </c>
      <c r="B90" s="157" t="s">
        <v>248</v>
      </c>
      <c r="C90" s="157" t="s">
        <v>249</v>
      </c>
      <c r="D90" s="304" t="s">
        <v>72</v>
      </c>
      <c r="E90" s="304" t="s">
        <v>250</v>
      </c>
      <c r="F90" s="158" t="s">
        <v>12</v>
      </c>
      <c r="G90" s="304"/>
      <c r="H90" s="304" t="s">
        <v>251</v>
      </c>
      <c r="I90" s="304" t="s">
        <v>123</v>
      </c>
      <c r="J90" s="157" t="str">
        <f t="shared" si="2"/>
        <v>CobaltNantong Xinwei</v>
      </c>
      <c r="K90" s="157" t="str">
        <f t="shared" si="3"/>
        <v>CobaltNantong Xinwei</v>
      </c>
    </row>
    <row r="91" spans="1:11">
      <c r="A91" s="157" t="s">
        <v>44</v>
      </c>
      <c r="B91" s="157" t="s">
        <v>249</v>
      </c>
      <c r="C91" s="157" t="s">
        <v>249</v>
      </c>
      <c r="D91" s="304" t="s">
        <v>72</v>
      </c>
      <c r="E91" s="304" t="s">
        <v>250</v>
      </c>
      <c r="F91" s="158" t="s">
        <v>12</v>
      </c>
      <c r="G91" s="304"/>
      <c r="H91" s="304" t="s">
        <v>251</v>
      </c>
      <c r="I91" s="304"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4" t="s">
        <v>72</v>
      </c>
      <c r="E92" s="304" t="s">
        <v>253</v>
      </c>
      <c r="F92" s="158" t="s">
        <v>12</v>
      </c>
      <c r="G92" s="304"/>
      <c r="H92" s="304" t="s">
        <v>217</v>
      </c>
      <c r="I92" s="304"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4" t="s">
        <v>102</v>
      </c>
      <c r="E93" s="304" t="s">
        <v>103</v>
      </c>
      <c r="F93" s="158" t="s">
        <v>12</v>
      </c>
      <c r="G93" s="304"/>
      <c r="H93" s="304" t="s">
        <v>104</v>
      </c>
      <c r="I93" s="304" t="s">
        <v>105</v>
      </c>
      <c r="J93" s="157" t="str">
        <f t="shared" si="2"/>
        <v>CobaltNew Providence Metals Marketing Inc.</v>
      </c>
      <c r="K93" s="157" t="str">
        <f t="shared" si="3"/>
        <v>CobaltNew Providence Metals Marketing Inc.</v>
      </c>
    </row>
    <row r="94" spans="1:11">
      <c r="A94" s="157" t="s">
        <v>44</v>
      </c>
      <c r="B94" s="157" t="s">
        <v>255</v>
      </c>
      <c r="C94" s="157" t="s">
        <v>12561</v>
      </c>
      <c r="D94" s="304" t="s">
        <v>143</v>
      </c>
      <c r="E94" s="304" t="s">
        <v>257</v>
      </c>
      <c r="F94" s="158" t="s">
        <v>12</v>
      </c>
      <c r="G94" s="304"/>
      <c r="H94" s="304" t="s">
        <v>258</v>
      </c>
      <c r="I94" s="304" t="s">
        <v>259</v>
      </c>
      <c r="J94" s="157" t="str">
        <f t="shared" si="2"/>
        <v>CobaltNiihama Nickel and Cobalt Facility</v>
      </c>
      <c r="K94" s="157" t="str">
        <f t="shared" si="3"/>
        <v>CobaltNiihama Nickel and Cobalt Facility</v>
      </c>
    </row>
    <row r="95" spans="1:11">
      <c r="A95" s="157" t="s">
        <v>44</v>
      </c>
      <c r="B95" s="157" t="s">
        <v>12605</v>
      </c>
      <c r="C95" s="157" t="s">
        <v>12561</v>
      </c>
      <c r="D95" s="304" t="s">
        <v>143</v>
      </c>
      <c r="E95" s="304" t="s">
        <v>257</v>
      </c>
      <c r="F95" s="158" t="s">
        <v>12</v>
      </c>
      <c r="G95" s="304"/>
      <c r="H95" s="304" t="s">
        <v>258</v>
      </c>
      <c r="I95" s="304" t="s">
        <v>259</v>
      </c>
      <c r="J95" s="157" t="str">
        <f t="shared" si="2"/>
        <v>CobaltNiihama Nickel Refinery</v>
      </c>
      <c r="K95" s="157" t="str">
        <f t="shared" si="3"/>
        <v>CobaltNiihama Nickel Refinery</v>
      </c>
    </row>
    <row r="96" spans="1:11">
      <c r="A96" s="157" t="s">
        <v>44</v>
      </c>
      <c r="B96" s="157" t="s">
        <v>12561</v>
      </c>
      <c r="C96" s="157" t="s">
        <v>12561</v>
      </c>
      <c r="D96" s="304" t="s">
        <v>143</v>
      </c>
      <c r="E96" s="304" t="s">
        <v>257</v>
      </c>
      <c r="F96" s="158" t="s">
        <v>12</v>
      </c>
      <c r="G96" s="304"/>
      <c r="H96" s="304" t="s">
        <v>258</v>
      </c>
      <c r="I96" s="304"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4" t="s">
        <v>72</v>
      </c>
      <c r="E97" s="304" t="s">
        <v>261</v>
      </c>
      <c r="F97" s="158" t="s">
        <v>12</v>
      </c>
      <c r="G97" s="304"/>
      <c r="H97" s="304" t="s">
        <v>262</v>
      </c>
      <c r="I97" s="304" t="s">
        <v>218</v>
      </c>
      <c r="J97" s="157" t="str">
        <f t="shared" si="2"/>
        <v>CobaltNingbo Hubang New Material Co., Ltd.</v>
      </c>
      <c r="K97" s="157" t="str">
        <f t="shared" si="3"/>
        <v>CobaltNingbo Hubang New Material Co., Ltd.</v>
      </c>
    </row>
    <row r="98" spans="1:11">
      <c r="A98" s="157" t="s">
        <v>44</v>
      </c>
      <c r="B98" s="157" t="s">
        <v>263</v>
      </c>
      <c r="C98" s="157" t="s">
        <v>263</v>
      </c>
      <c r="D98" s="304" t="s">
        <v>72</v>
      </c>
      <c r="E98" s="304" t="s">
        <v>264</v>
      </c>
      <c r="F98" s="158" t="s">
        <v>12</v>
      </c>
      <c r="G98" s="304"/>
      <c r="H98" s="304" t="s">
        <v>262</v>
      </c>
      <c r="I98" s="304" t="s">
        <v>218</v>
      </c>
      <c r="J98" s="157" t="str">
        <f t="shared" si="2"/>
        <v>CobaltNingbo Yanmen Chemical Co., Ltd.</v>
      </c>
      <c r="K98" s="157" t="str">
        <f t="shared" si="3"/>
        <v>CobaltNingbo Yanmen Chemical Co., Ltd.</v>
      </c>
    </row>
    <row r="99" spans="1:11">
      <c r="A99" s="157" t="s">
        <v>44</v>
      </c>
      <c r="B99" s="157" t="s">
        <v>265</v>
      </c>
      <c r="C99" s="157" t="s">
        <v>265</v>
      </c>
      <c r="D99" s="304" t="s">
        <v>108</v>
      </c>
      <c r="E99" s="304" t="s">
        <v>266</v>
      </c>
      <c r="F99" s="158" t="s">
        <v>12</v>
      </c>
      <c r="G99" s="304"/>
      <c r="H99" s="304" t="s">
        <v>267</v>
      </c>
      <c r="I99" s="304" t="s">
        <v>268</v>
      </c>
      <c r="J99" s="157" t="str">
        <f t="shared" si="2"/>
        <v>CobaltNORILSK NICKEL HARJAVALTA OY</v>
      </c>
      <c r="K99" s="157" t="str">
        <f t="shared" si="3"/>
        <v>CobaltNORILSK NICKEL HARJAVALTA OY</v>
      </c>
    </row>
    <row r="100" spans="1:11">
      <c r="A100" s="157" t="s">
        <v>44</v>
      </c>
      <c r="B100" s="157" t="s">
        <v>269</v>
      </c>
      <c r="C100" s="157" t="s">
        <v>269</v>
      </c>
      <c r="D100" s="304" t="s">
        <v>102</v>
      </c>
      <c r="E100" s="304" t="s">
        <v>270</v>
      </c>
      <c r="F100" s="158" t="s">
        <v>12</v>
      </c>
      <c r="G100" s="304"/>
      <c r="H100" s="304" t="s">
        <v>271</v>
      </c>
      <c r="I100" s="304" t="s">
        <v>105</v>
      </c>
      <c r="J100" s="157" t="str">
        <f t="shared" si="2"/>
        <v>CobaltPort Colborne Refinery</v>
      </c>
      <c r="K100" s="157" t="str">
        <f t="shared" si="3"/>
        <v>CobaltPort Colborne Refinery</v>
      </c>
    </row>
    <row r="101" spans="1:11">
      <c r="A101" s="157" t="s">
        <v>44</v>
      </c>
      <c r="B101" s="157" t="s">
        <v>272</v>
      </c>
      <c r="C101" s="157" t="s">
        <v>272</v>
      </c>
      <c r="D101" s="304" t="s">
        <v>273</v>
      </c>
      <c r="E101" s="304" t="s">
        <v>274</v>
      </c>
      <c r="F101" s="158" t="s">
        <v>12</v>
      </c>
      <c r="G101" s="304"/>
      <c r="H101" s="304" t="s">
        <v>275</v>
      </c>
      <c r="I101" s="304" t="s">
        <v>276</v>
      </c>
      <c r="J101" s="157" t="str">
        <f t="shared" si="2"/>
        <v>CobaltPT Mechema Indonesia</v>
      </c>
      <c r="K101" s="157" t="str">
        <f t="shared" si="3"/>
        <v>CobaltPT Mechema Indonesia</v>
      </c>
    </row>
    <row r="102" spans="1:11">
      <c r="A102" s="157" t="s">
        <v>44</v>
      </c>
      <c r="B102" s="157" t="s">
        <v>277</v>
      </c>
      <c r="C102" s="157" t="s">
        <v>277</v>
      </c>
      <c r="D102" s="304" t="s">
        <v>72</v>
      </c>
      <c r="E102" s="304" t="s">
        <v>278</v>
      </c>
      <c r="F102" s="158" t="s">
        <v>12</v>
      </c>
      <c r="G102" s="304"/>
      <c r="H102" s="304" t="s">
        <v>279</v>
      </c>
      <c r="I102" s="304"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4" t="s">
        <v>67</v>
      </c>
      <c r="E103" s="304" t="s">
        <v>282</v>
      </c>
      <c r="F103" s="158" t="s">
        <v>12</v>
      </c>
      <c r="G103" s="304"/>
      <c r="H103" s="304" t="s">
        <v>283</v>
      </c>
      <c r="I103" s="304" t="s">
        <v>70</v>
      </c>
      <c r="J103" s="157" t="str">
        <f t="shared" si="2"/>
        <v>CobaltRuashi</v>
      </c>
      <c r="K103" s="157" t="str">
        <f t="shared" si="3"/>
        <v>CobaltRuashi</v>
      </c>
    </row>
    <row r="104" spans="1:11">
      <c r="A104" s="157" t="s">
        <v>44</v>
      </c>
      <c r="B104" s="157" t="s">
        <v>281</v>
      </c>
      <c r="C104" s="157" t="s">
        <v>281</v>
      </c>
      <c r="D104" s="304" t="s">
        <v>67</v>
      </c>
      <c r="E104" s="304" t="s">
        <v>282</v>
      </c>
      <c r="F104" s="158" t="s">
        <v>12</v>
      </c>
      <c r="G104" s="304"/>
      <c r="H104" s="304" t="s">
        <v>283</v>
      </c>
      <c r="I104" s="304" t="s">
        <v>70</v>
      </c>
      <c r="J104" s="157" t="str">
        <f t="shared" si="2"/>
        <v>CobaltRuashi Mining SAS</v>
      </c>
      <c r="K104" s="157" t="str">
        <f t="shared" si="3"/>
        <v>CobaltRuashi Mining SAS</v>
      </c>
    </row>
    <row r="105" spans="1:11">
      <c r="A105" s="157" t="s">
        <v>44</v>
      </c>
      <c r="B105" s="157" t="s">
        <v>284</v>
      </c>
      <c r="C105" s="157" t="s">
        <v>101</v>
      </c>
      <c r="D105" s="304" t="s">
        <v>102</v>
      </c>
      <c r="E105" s="304" t="s">
        <v>103</v>
      </c>
      <c r="F105" s="158" t="s">
        <v>12</v>
      </c>
      <c r="G105" s="304"/>
      <c r="H105" s="304" t="s">
        <v>104</v>
      </c>
      <c r="I105" s="304" t="s">
        <v>105</v>
      </c>
      <c r="J105" s="157" t="str">
        <f t="shared" si="2"/>
        <v>CobaltSherritt</v>
      </c>
      <c r="K105" s="157" t="str">
        <f t="shared" si="3"/>
        <v>CobaltSherritt</v>
      </c>
    </row>
    <row r="106" spans="1:11">
      <c r="A106" s="157" t="s">
        <v>44</v>
      </c>
      <c r="B106" s="157" t="s">
        <v>285</v>
      </c>
      <c r="C106" s="157" t="s">
        <v>285</v>
      </c>
      <c r="D106" s="304" t="s">
        <v>67</v>
      </c>
      <c r="E106" s="304" t="s">
        <v>286</v>
      </c>
      <c r="F106" s="158" t="s">
        <v>12</v>
      </c>
      <c r="G106" s="304"/>
      <c r="H106" s="304" t="s">
        <v>69</v>
      </c>
      <c r="I106" s="304" t="s">
        <v>70</v>
      </c>
      <c r="J106" s="157" t="str">
        <f t="shared" si="2"/>
        <v>CobaltSOCIETE MINIERE DU KATANGA (SOMIKA SARL)</v>
      </c>
      <c r="K106" s="157" t="str">
        <f t="shared" si="3"/>
        <v>CobaltSOCIETE MINIERE DU KATANGA (SOMIKA SARL)</v>
      </c>
    </row>
    <row r="107" spans="1:11">
      <c r="A107" s="157" t="s">
        <v>44</v>
      </c>
      <c r="B107" s="157" t="s">
        <v>287</v>
      </c>
      <c r="C107" s="157" t="s">
        <v>287</v>
      </c>
      <c r="D107" s="304" t="s">
        <v>67</v>
      </c>
      <c r="E107" s="304" t="s">
        <v>288</v>
      </c>
      <c r="F107" s="158" t="s">
        <v>12</v>
      </c>
      <c r="G107" s="304"/>
      <c r="H107" s="304" t="s">
        <v>69</v>
      </c>
      <c r="I107" s="304"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4" t="s">
        <v>67</v>
      </c>
      <c r="E108" s="304" t="s">
        <v>12562</v>
      </c>
      <c r="F108" s="158" t="s">
        <v>12</v>
      </c>
      <c r="G108" s="304"/>
      <c r="H108" s="304" t="s">
        <v>69</v>
      </c>
      <c r="I108" s="304"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4" t="s">
        <v>143</v>
      </c>
      <c r="E109" s="304" t="s">
        <v>257</v>
      </c>
      <c r="F109" s="158" t="s">
        <v>12</v>
      </c>
      <c r="G109" s="304"/>
      <c r="H109" s="304" t="s">
        <v>258</v>
      </c>
      <c r="I109" s="304" t="s">
        <v>259</v>
      </c>
      <c r="J109" s="157" t="str">
        <f t="shared" si="2"/>
        <v>CobaltSumitomo Metal Mining</v>
      </c>
      <c r="K109" s="157" t="str">
        <f t="shared" si="3"/>
        <v>CobaltSumitomo Metal Mining</v>
      </c>
    </row>
    <row r="110" spans="1:11">
      <c r="A110" s="157" t="s">
        <v>44</v>
      </c>
      <c r="B110" s="157" t="s">
        <v>289</v>
      </c>
      <c r="C110" s="157" t="s">
        <v>290</v>
      </c>
      <c r="D110" s="304" t="s">
        <v>88</v>
      </c>
      <c r="E110" s="304" t="s">
        <v>291</v>
      </c>
      <c r="F110" s="158" t="s">
        <v>12</v>
      </c>
      <c r="G110" s="304"/>
      <c r="H110" s="304" t="s">
        <v>292</v>
      </c>
      <c r="I110" s="304" t="s">
        <v>293</v>
      </c>
      <c r="J110" s="157" t="str">
        <f t="shared" si="2"/>
        <v>CobaltSungEel HiMetal Co., Ltd.</v>
      </c>
      <c r="K110" s="157" t="str">
        <f t="shared" si="3"/>
        <v>CobaltSungEel HiMetal Co., Ltd.</v>
      </c>
    </row>
    <row r="111" spans="1:11">
      <c r="A111" s="157" t="s">
        <v>44</v>
      </c>
      <c r="B111" s="157" t="s">
        <v>290</v>
      </c>
      <c r="C111" s="157" t="s">
        <v>290</v>
      </c>
      <c r="D111" s="304" t="s">
        <v>88</v>
      </c>
      <c r="E111" s="304" t="s">
        <v>291</v>
      </c>
      <c r="F111" s="158" t="s">
        <v>12</v>
      </c>
      <c r="G111" s="304"/>
      <c r="H111" s="304" t="s">
        <v>292</v>
      </c>
      <c r="I111" s="304" t="s">
        <v>293</v>
      </c>
      <c r="J111" s="157" t="str">
        <f t="shared" si="2"/>
        <v>CobaltSungEel HiTech Co., Ltd.</v>
      </c>
      <c r="K111" s="157" t="str">
        <f t="shared" si="3"/>
        <v>CobaltSungEel HiTech Co., Ltd.</v>
      </c>
    </row>
    <row r="112" spans="1:11">
      <c r="A112" s="157" t="s">
        <v>44</v>
      </c>
      <c r="B112" s="157" t="s">
        <v>294</v>
      </c>
      <c r="C112" s="157" t="s">
        <v>12564</v>
      </c>
      <c r="D112" s="304" t="s">
        <v>67</v>
      </c>
      <c r="E112" s="304" t="s">
        <v>296</v>
      </c>
      <c r="F112" s="158" t="s">
        <v>12</v>
      </c>
      <c r="G112" s="304"/>
      <c r="H112" s="304" t="s">
        <v>192</v>
      </c>
      <c r="I112" s="304" t="s">
        <v>193</v>
      </c>
      <c r="J112" s="157" t="str">
        <f t="shared" si="2"/>
        <v>CobaltTenke Fungrume Mining (TFM)</v>
      </c>
      <c r="K112" s="157" t="str">
        <f t="shared" si="3"/>
        <v>CobaltTenke Fungrume Mining (TFM)</v>
      </c>
    </row>
    <row r="113" spans="1:11">
      <c r="A113" s="157" t="s">
        <v>44</v>
      </c>
      <c r="B113" s="157" t="s">
        <v>295</v>
      </c>
      <c r="C113" s="157" t="s">
        <v>12564</v>
      </c>
      <c r="D113" s="304" t="s">
        <v>67</v>
      </c>
      <c r="E113" s="304" t="s">
        <v>296</v>
      </c>
      <c r="F113" s="158" t="s">
        <v>12</v>
      </c>
      <c r="G113" s="304"/>
      <c r="H113" s="304" t="s">
        <v>192</v>
      </c>
      <c r="I113" s="304" t="s">
        <v>193</v>
      </c>
      <c r="J113" s="157" t="str">
        <f t="shared" si="2"/>
        <v>CobaltTenke Fungurume</v>
      </c>
      <c r="K113" s="157" t="str">
        <f t="shared" si="3"/>
        <v>CobaltTenke Fungurume</v>
      </c>
    </row>
    <row r="114" spans="1:11">
      <c r="A114" s="157" t="s">
        <v>44</v>
      </c>
      <c r="B114" s="157" t="s">
        <v>12564</v>
      </c>
      <c r="C114" s="157" t="s">
        <v>12564</v>
      </c>
      <c r="D114" s="304" t="s">
        <v>67</v>
      </c>
      <c r="E114" s="304" t="s">
        <v>296</v>
      </c>
      <c r="F114" s="158" t="s">
        <v>12</v>
      </c>
      <c r="G114" s="304"/>
      <c r="H114" s="304" t="s">
        <v>192</v>
      </c>
      <c r="I114" s="304" t="s">
        <v>193</v>
      </c>
      <c r="J114" s="157" t="str">
        <f t="shared" si="2"/>
        <v>CobaltTenke Fungurume Mining SA</v>
      </c>
      <c r="K114" s="157" t="str">
        <f t="shared" si="3"/>
        <v>CobaltTenke Fungurume Mining SA</v>
      </c>
    </row>
    <row r="115" spans="1:11">
      <c r="A115" s="157" t="s">
        <v>44</v>
      </c>
      <c r="B115" s="157" t="s">
        <v>297</v>
      </c>
      <c r="C115" s="157" t="s">
        <v>93</v>
      </c>
      <c r="D115" s="304" t="s">
        <v>94</v>
      </c>
      <c r="E115" s="304" t="s">
        <v>95</v>
      </c>
      <c r="F115" s="158" t="s">
        <v>12</v>
      </c>
      <c r="G115" s="304"/>
      <c r="H115" s="304" t="s">
        <v>96</v>
      </c>
      <c r="I115" s="304" t="s">
        <v>96</v>
      </c>
      <c r="J115" s="157" t="str">
        <f t="shared" si="2"/>
        <v>CobaltThe Ambatovy</v>
      </c>
      <c r="K115" s="157" t="str">
        <f t="shared" si="3"/>
        <v>CobaltThe Ambatovy</v>
      </c>
    </row>
    <row r="116" spans="1:11">
      <c r="A116" s="157" t="s">
        <v>44</v>
      </c>
      <c r="B116" s="157" t="s">
        <v>207</v>
      </c>
      <c r="C116" s="157" t="s">
        <v>207</v>
      </c>
      <c r="D116" s="304" t="s">
        <v>72</v>
      </c>
      <c r="E116" s="304" t="s">
        <v>208</v>
      </c>
      <c r="F116" s="158" t="s">
        <v>12</v>
      </c>
      <c r="G116" s="304"/>
      <c r="H116" s="304" t="s">
        <v>209</v>
      </c>
      <c r="I116" s="304"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4" t="s">
        <v>108</v>
      </c>
      <c r="E117" s="304" t="s">
        <v>109</v>
      </c>
      <c r="F117" s="158" t="s">
        <v>12</v>
      </c>
      <c r="G117" s="304"/>
      <c r="H117" s="304" t="s">
        <v>110</v>
      </c>
      <c r="I117" s="304" t="s">
        <v>111</v>
      </c>
      <c r="J117" s="157" t="str">
        <f t="shared" si="2"/>
        <v>CobaltUmicore Finland Oy</v>
      </c>
      <c r="K117" s="157" t="str">
        <f t="shared" si="3"/>
        <v>CobaltUmicore Finland Oy</v>
      </c>
    </row>
    <row r="118" spans="1:11">
      <c r="A118" s="157" t="s">
        <v>44</v>
      </c>
      <c r="B118" s="157" t="s">
        <v>298</v>
      </c>
      <c r="C118" s="157" t="s">
        <v>298</v>
      </c>
      <c r="D118" s="304" t="s">
        <v>299</v>
      </c>
      <c r="E118" s="304" t="s">
        <v>300</v>
      </c>
      <c r="F118" s="158" t="s">
        <v>12</v>
      </c>
      <c r="G118" s="304"/>
      <c r="H118" s="304" t="s">
        <v>301</v>
      </c>
      <c r="I118" s="304" t="s">
        <v>302</v>
      </c>
      <c r="J118" s="157" t="str">
        <f t="shared" si="2"/>
        <v>CobaltUmicore Olen</v>
      </c>
      <c r="K118" s="157" t="str">
        <f t="shared" si="3"/>
        <v>CobaltUmicore Olen</v>
      </c>
    </row>
    <row r="119" spans="1:11">
      <c r="A119" s="157" t="s">
        <v>44</v>
      </c>
      <c r="B119" s="157" t="s">
        <v>303</v>
      </c>
      <c r="C119" s="157" t="s">
        <v>303</v>
      </c>
      <c r="D119" s="304" t="s">
        <v>102</v>
      </c>
      <c r="E119" s="304" t="s">
        <v>304</v>
      </c>
      <c r="F119" s="158" t="s">
        <v>12</v>
      </c>
      <c r="G119" s="304"/>
      <c r="H119" s="304" t="s">
        <v>305</v>
      </c>
      <c r="I119" s="304"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4" t="s">
        <v>1951</v>
      </c>
      <c r="E120" s="304" t="s">
        <v>309</v>
      </c>
      <c r="F120" s="158" t="s">
        <v>12</v>
      </c>
      <c r="G120" s="304"/>
      <c r="H120" s="304" t="s">
        <v>12565</v>
      </c>
      <c r="I120" s="304" t="s">
        <v>4957</v>
      </c>
      <c r="J120" s="157" t="str">
        <f t="shared" si="2"/>
        <v>CobaltVale New Caledonia</v>
      </c>
      <c r="K120" s="157" t="str">
        <f t="shared" si="3"/>
        <v>CobaltVale New Caledonia</v>
      </c>
    </row>
    <row r="121" spans="1:11">
      <c r="A121" s="157" t="s">
        <v>44</v>
      </c>
      <c r="B121" s="157" t="s">
        <v>12784</v>
      </c>
      <c r="C121" s="157" t="s">
        <v>307</v>
      </c>
      <c r="D121" s="304" t="s">
        <v>1951</v>
      </c>
      <c r="E121" s="304" t="s">
        <v>309</v>
      </c>
      <c r="F121" s="158" t="s">
        <v>12</v>
      </c>
      <c r="G121" s="304"/>
      <c r="H121" s="304" t="s">
        <v>12565</v>
      </c>
      <c r="I121" s="304" t="s">
        <v>4957</v>
      </c>
      <c r="J121" s="157" t="str">
        <f t="shared" si="2"/>
        <v>CobaltVale Nouvelle-Caledonie S.A.S</v>
      </c>
      <c r="K121" s="157" t="str">
        <f t="shared" si="3"/>
        <v>CobaltVale Nouvelle-Caledonie S.A.S</v>
      </c>
    </row>
    <row r="122" spans="1:11">
      <c r="A122" s="157" t="s">
        <v>44</v>
      </c>
      <c r="B122" s="157" t="s">
        <v>12567</v>
      </c>
      <c r="C122" s="157" t="s">
        <v>12567</v>
      </c>
      <c r="D122" s="304" t="s">
        <v>72</v>
      </c>
      <c r="E122" s="304" t="s">
        <v>12566</v>
      </c>
      <c r="F122" s="158" t="s">
        <v>12</v>
      </c>
      <c r="G122" s="304"/>
      <c r="H122" s="304" t="s">
        <v>12569</v>
      </c>
      <c r="I122" s="304" t="s">
        <v>132</v>
      </c>
      <c r="J122" s="157" t="str">
        <f t="shared" si="2"/>
        <v>CobaltVital Materials Plant</v>
      </c>
      <c r="K122" s="157" t="str">
        <f t="shared" si="3"/>
        <v>CobaltVital Materials Plant</v>
      </c>
    </row>
    <row r="123" spans="1:11">
      <c r="A123" s="157" t="s">
        <v>44</v>
      </c>
      <c r="B123" s="157" t="s">
        <v>12568</v>
      </c>
      <c r="C123" s="157" t="s">
        <v>12568</v>
      </c>
      <c r="D123" s="304" t="s">
        <v>72</v>
      </c>
      <c r="E123" s="304" t="s">
        <v>310</v>
      </c>
      <c r="F123" s="158" t="s">
        <v>12</v>
      </c>
      <c r="G123" s="304"/>
      <c r="H123" s="304" t="s">
        <v>12569</v>
      </c>
      <c r="I123" s="304" t="s">
        <v>132</v>
      </c>
      <c r="J123" s="157" t="str">
        <f t="shared" si="2"/>
        <v>CobaltVital Materials Workshop</v>
      </c>
      <c r="K123" s="157" t="str">
        <f t="shared" si="3"/>
        <v>CobaltVital Materials Workshop</v>
      </c>
    </row>
    <row r="124" spans="1:11">
      <c r="A124" s="157" t="s">
        <v>44</v>
      </c>
      <c r="B124" s="157" t="s">
        <v>311</v>
      </c>
      <c r="C124" s="157" t="s">
        <v>311</v>
      </c>
      <c r="D124" s="304" t="s">
        <v>72</v>
      </c>
      <c r="E124" s="304" t="s">
        <v>312</v>
      </c>
      <c r="F124" s="158" t="s">
        <v>12</v>
      </c>
      <c r="G124" s="304"/>
      <c r="H124" s="304" t="s">
        <v>99</v>
      </c>
      <c r="I124" s="304" t="s">
        <v>100</v>
      </c>
      <c r="J124" s="157" t="str">
        <f t="shared" si="2"/>
        <v>CobaltW&amp;Q Metal Products Co., Limited</v>
      </c>
      <c r="K124" s="157" t="str">
        <f t="shared" si="3"/>
        <v>CobaltW&amp;Q Metal Products Co., Limited</v>
      </c>
    </row>
    <row r="125" spans="1:11">
      <c r="A125" s="157" t="s">
        <v>44</v>
      </c>
      <c r="B125" s="157" t="s">
        <v>313</v>
      </c>
      <c r="C125" s="157" t="s">
        <v>313</v>
      </c>
      <c r="D125" s="304" t="s">
        <v>72</v>
      </c>
      <c r="E125" s="304" t="s">
        <v>314</v>
      </c>
      <c r="F125" s="158" t="s">
        <v>12</v>
      </c>
      <c r="G125" s="304"/>
      <c r="H125" s="304" t="s">
        <v>315</v>
      </c>
      <c r="I125" s="304"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4" t="s">
        <v>72</v>
      </c>
      <c r="E126" s="304" t="s">
        <v>174</v>
      </c>
      <c r="F126" s="158" t="s">
        <v>12</v>
      </c>
      <c r="G126" s="304"/>
      <c r="H126" s="304" t="s">
        <v>175</v>
      </c>
      <c r="I126" s="304" t="s">
        <v>123</v>
      </c>
      <c r="J126" s="157" t="str">
        <f t="shared" si="2"/>
        <v>CobaltXiongfeng</v>
      </c>
      <c r="K126" s="157" t="str">
        <f t="shared" si="3"/>
        <v>CobaltXiongfeng</v>
      </c>
    </row>
    <row r="127" spans="1:11">
      <c r="A127" s="157" t="s">
        <v>44</v>
      </c>
      <c r="B127" s="157" t="s">
        <v>317</v>
      </c>
      <c r="C127" s="157" t="s">
        <v>317</v>
      </c>
      <c r="D127" s="304" t="s">
        <v>72</v>
      </c>
      <c r="E127" s="304" t="s">
        <v>318</v>
      </c>
      <c r="F127" s="158" t="s">
        <v>12</v>
      </c>
      <c r="G127" s="304"/>
      <c r="H127" s="304" t="s">
        <v>319</v>
      </c>
      <c r="I127" s="304" t="s">
        <v>320</v>
      </c>
      <c r="J127" s="157" t="str">
        <f t="shared" si="2"/>
        <v>CobaltXTC New Energy Materials (Xiamen) LTD.</v>
      </c>
      <c r="K127" s="157" t="str">
        <f t="shared" si="3"/>
        <v>CobaltXTC New Energy Materials (Xiamen) LTD.</v>
      </c>
    </row>
    <row r="128" spans="1:11">
      <c r="A128" s="157" t="s">
        <v>44</v>
      </c>
      <c r="B128" s="157" t="s">
        <v>12570</v>
      </c>
      <c r="C128" s="157" t="s">
        <v>12570</v>
      </c>
      <c r="D128" s="304" t="s">
        <v>72</v>
      </c>
      <c r="E128" s="304" t="s">
        <v>326</v>
      </c>
      <c r="F128" s="158" t="s">
        <v>12</v>
      </c>
      <c r="G128" s="304"/>
      <c r="H128" s="304" t="s">
        <v>217</v>
      </c>
      <c r="I128" s="304"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4" t="s">
        <v>72</v>
      </c>
      <c r="E129" s="304" t="s">
        <v>323</v>
      </c>
      <c r="F129" s="158" t="s">
        <v>12</v>
      </c>
      <c r="G129" s="304"/>
      <c r="H129" s="304" t="s">
        <v>324</v>
      </c>
      <c r="I129" s="304" t="s">
        <v>218</v>
      </c>
      <c r="J129" s="157" t="str">
        <f t="shared" si="2"/>
        <v>CobaltZhejiang Huayou Cobalt Co., Ltd.</v>
      </c>
      <c r="K129" s="157" t="str">
        <f t="shared" si="3"/>
        <v>CobaltZhejiang Huayou Cobalt Co., Ltd.</v>
      </c>
    </row>
    <row r="130" spans="1:11">
      <c r="A130" s="157" t="s">
        <v>44</v>
      </c>
      <c r="B130" s="157" t="s">
        <v>322</v>
      </c>
      <c r="C130" s="157" t="s">
        <v>322</v>
      </c>
      <c r="D130" s="304" t="s">
        <v>72</v>
      </c>
      <c r="E130" s="304" t="s">
        <v>323</v>
      </c>
      <c r="F130" s="158" t="s">
        <v>12</v>
      </c>
      <c r="G130" s="304"/>
      <c r="H130" s="304" t="s">
        <v>324</v>
      </c>
      <c r="I130" s="304"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4" t="s">
        <v>72</v>
      </c>
      <c r="E131" s="304" t="s">
        <v>253</v>
      </c>
      <c r="F131" s="158" t="s">
        <v>12</v>
      </c>
      <c r="G131" s="304"/>
      <c r="H131" s="304" t="s">
        <v>217</v>
      </c>
      <c r="I131" s="304"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4" t="s">
        <v>72</v>
      </c>
      <c r="E132" s="304" t="s">
        <v>12571</v>
      </c>
      <c r="F132" s="158" t="s">
        <v>12</v>
      </c>
      <c r="G132" s="304"/>
      <c r="H132" s="304" t="s">
        <v>12573</v>
      </c>
      <c r="I132" s="304"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4" t="s">
        <v>72</v>
      </c>
      <c r="E133" s="304" t="s">
        <v>326</v>
      </c>
      <c r="F133" s="158" t="s">
        <v>12</v>
      </c>
      <c r="G133" s="304"/>
      <c r="H133" s="304" t="s">
        <v>217</v>
      </c>
      <c r="I133" s="304"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4" t="s">
        <v>72</v>
      </c>
      <c r="E134" s="304" t="s">
        <v>328</v>
      </c>
      <c r="F134" s="158" t="s">
        <v>12</v>
      </c>
      <c r="G134" s="304"/>
      <c r="H134" s="304" t="s">
        <v>329</v>
      </c>
      <c r="I134" s="304"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4"/>
      <c r="E135" s="304"/>
      <c r="G135" s="304"/>
      <c r="H135" s="304"/>
      <c r="I135" s="304"/>
      <c r="J135" s="157" t="str">
        <f t="shared" si="4"/>
        <v>CobaltSmelter not listed</v>
      </c>
      <c r="K135" s="157" t="str">
        <f>A135&amp;B135</f>
        <v>CobaltSmelter not listed</v>
      </c>
    </row>
    <row r="136" spans="1:11">
      <c r="A136" s="157" t="s">
        <v>44</v>
      </c>
      <c r="B136" s="157" t="s">
        <v>49</v>
      </c>
      <c r="C136" s="157" t="s">
        <v>27</v>
      </c>
      <c r="D136" s="304"/>
      <c r="E136" s="304"/>
      <c r="G136" s="304"/>
      <c r="H136" s="304"/>
      <c r="I136" s="304"/>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4" t="s">
        <v>334</v>
      </c>
      <c r="I137" s="304"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4" t="s">
        <v>339</v>
      </c>
      <c r="I138" s="304"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4" t="s">
        <v>12576</v>
      </c>
      <c r="I139" s="304"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4" t="s">
        <v>342</v>
      </c>
      <c r="I140" s="304"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4" t="s">
        <v>345</v>
      </c>
      <c r="I141" s="304"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4" t="s">
        <v>12579</v>
      </c>
      <c r="I142" s="304"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4" t="s">
        <v>12582</v>
      </c>
      <c r="I143" s="304"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4" t="s">
        <v>349</v>
      </c>
      <c r="I144" s="304"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4" t="s">
        <v>353</v>
      </c>
      <c r="I145" s="304"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4" t="s">
        <v>357</v>
      </c>
      <c r="I146" s="304"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4" t="s">
        <v>342</v>
      </c>
      <c r="I147" s="304"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4" t="s">
        <v>12585</v>
      </c>
      <c r="I148" s="304"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4" t="s">
        <v>12588</v>
      </c>
      <c r="I149" s="304"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4" t="s">
        <v>342</v>
      </c>
      <c r="I150" s="304"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4" t="s">
        <v>247</v>
      </c>
      <c r="I151" s="304"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4" t="s">
        <v>342</v>
      </c>
      <c r="I152" s="304"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4" t="s">
        <v>370</v>
      </c>
      <c r="I153" s="304"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4" t="s">
        <v>12591</v>
      </c>
      <c r="I154" s="304"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4" t="s">
        <v>12787</v>
      </c>
      <c r="I155" s="304"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4" t="s">
        <v>12787</v>
      </c>
      <c r="I156" s="304"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4" t="s">
        <v>376</v>
      </c>
      <c r="I157" s="304"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4" t="s">
        <v>376</v>
      </c>
      <c r="I158" s="304"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4" t="s">
        <v>376</v>
      </c>
      <c r="I159" s="304"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4" t="s">
        <v>381</v>
      </c>
      <c r="I160" s="304"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4" t="s">
        <v>12596</v>
      </c>
      <c r="I161" s="304"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4" t="s">
        <v>12597</v>
      </c>
      <c r="I162" s="304"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16384" width="8.75" style="189"/>
  </cols>
  <sheetData>
    <row r="1" spans="1:8">
      <c r="B1" s="127" t="s">
        <v>383</v>
      </c>
      <c r="C1" s="127" t="s">
        <v>384</v>
      </c>
      <c r="D1" s="127" t="s">
        <v>18</v>
      </c>
      <c r="E1" s="243" t="s">
        <v>385</v>
      </c>
      <c r="F1" s="244" t="s">
        <v>386</v>
      </c>
      <c r="G1" s="127" t="s">
        <v>387</v>
      </c>
      <c r="H1" s="295" t="s">
        <v>388</v>
      </c>
    </row>
    <row r="2" spans="1:8" ht="42.75">
      <c r="A2" s="127" t="str">
        <f>B2&amp;C2</f>
        <v>InstructionsA1</v>
      </c>
      <c r="B2" s="127" t="s">
        <v>389</v>
      </c>
      <c r="C2" s="127" t="s">
        <v>390</v>
      </c>
      <c r="D2" s="127" t="s">
        <v>391</v>
      </c>
      <c r="E2" s="243" t="s">
        <v>392</v>
      </c>
      <c r="F2" s="244" t="s">
        <v>393</v>
      </c>
      <c r="G2" s="127" t="s">
        <v>391</v>
      </c>
      <c r="H2" s="295" t="s">
        <v>391</v>
      </c>
    </row>
    <row r="3" spans="1:8">
      <c r="A3" s="127" t="str">
        <f t="shared" ref="A3:A69" si="0">B3&amp;C3</f>
        <v>InstructionsA2</v>
      </c>
      <c r="B3" s="127" t="s">
        <v>389</v>
      </c>
      <c r="C3" s="127" t="s">
        <v>394</v>
      </c>
      <c r="D3" s="127" t="s">
        <v>395</v>
      </c>
      <c r="E3" s="243" t="s">
        <v>396</v>
      </c>
      <c r="F3" s="244" t="s">
        <v>397</v>
      </c>
      <c r="G3" s="127" t="s">
        <v>398</v>
      </c>
      <c r="H3" s="295" t="s">
        <v>395</v>
      </c>
    </row>
    <row r="4" spans="1:8" ht="221.25" customHeight="1">
      <c r="A4" s="127" t="str">
        <f t="shared" si="0"/>
        <v>InstructionsA3</v>
      </c>
      <c r="B4" s="127" t="s">
        <v>389</v>
      </c>
      <c r="C4" s="127" t="s">
        <v>399</v>
      </c>
      <c r="D4" s="127" t="s">
        <v>400</v>
      </c>
      <c r="E4" s="243" t="s">
        <v>401</v>
      </c>
      <c r="F4" s="244" t="s">
        <v>402</v>
      </c>
      <c r="G4" s="245" t="s">
        <v>403</v>
      </c>
      <c r="H4" s="296" t="s">
        <v>404</v>
      </c>
    </row>
    <row r="5" spans="1:8" ht="42.75">
      <c r="A5" s="127" t="str">
        <f t="shared" si="0"/>
        <v>InstructionsA5</v>
      </c>
      <c r="B5" s="127" t="s">
        <v>389</v>
      </c>
      <c r="C5" s="127" t="s">
        <v>405</v>
      </c>
      <c r="D5" s="127" t="s">
        <v>406</v>
      </c>
      <c r="E5" s="243" t="s">
        <v>407</v>
      </c>
      <c r="F5" s="244" t="s">
        <v>408</v>
      </c>
      <c r="G5" s="127" t="s">
        <v>409</v>
      </c>
      <c r="H5" s="295" t="s">
        <v>410</v>
      </c>
    </row>
    <row r="6" spans="1:8">
      <c r="A6" s="127" t="str">
        <f t="shared" si="0"/>
        <v>InstructionsA6</v>
      </c>
      <c r="B6" s="127" t="s">
        <v>389</v>
      </c>
      <c r="C6" s="127" t="s">
        <v>411</v>
      </c>
      <c r="D6" s="127" t="s">
        <v>412</v>
      </c>
      <c r="E6" s="243" t="s">
        <v>413</v>
      </c>
      <c r="F6" s="244" t="s">
        <v>414</v>
      </c>
      <c r="G6" s="127" t="s">
        <v>415</v>
      </c>
      <c r="H6" s="297" t="s">
        <v>416</v>
      </c>
    </row>
    <row r="7" spans="1:8" ht="86.25" customHeight="1">
      <c r="A7" s="127" t="str">
        <f t="shared" si="0"/>
        <v>InstructionsA7</v>
      </c>
      <c r="B7" s="127" t="s">
        <v>389</v>
      </c>
      <c r="C7" s="127" t="s">
        <v>417</v>
      </c>
      <c r="D7" s="127" t="s">
        <v>418</v>
      </c>
      <c r="E7" s="243" t="s">
        <v>419</v>
      </c>
      <c r="F7" s="244" t="s">
        <v>420</v>
      </c>
      <c r="G7" s="127" t="s">
        <v>421</v>
      </c>
      <c r="H7" s="295" t="s">
        <v>422</v>
      </c>
    </row>
    <row r="8" spans="1:8" ht="409.5">
      <c r="A8" s="127" t="str">
        <f t="shared" si="0"/>
        <v>InstructionsA8</v>
      </c>
      <c r="B8" s="127" t="s">
        <v>389</v>
      </c>
      <c r="C8" s="127" t="s">
        <v>423</v>
      </c>
      <c r="D8" s="127" t="s">
        <v>424</v>
      </c>
      <c r="E8" s="243" t="s">
        <v>425</v>
      </c>
      <c r="F8" s="244" t="s">
        <v>426</v>
      </c>
      <c r="G8" s="127" t="s">
        <v>427</v>
      </c>
      <c r="H8" s="295" t="s">
        <v>428</v>
      </c>
    </row>
    <row r="9" spans="1:8" ht="42.75">
      <c r="A9" s="127" t="str">
        <f t="shared" si="0"/>
        <v>InstructionsA9</v>
      </c>
      <c r="B9" s="127" t="s">
        <v>389</v>
      </c>
      <c r="C9" s="127" t="s">
        <v>429</v>
      </c>
      <c r="D9" s="127" t="s">
        <v>430</v>
      </c>
      <c r="E9" s="243" t="s">
        <v>431</v>
      </c>
      <c r="F9" s="244" t="s">
        <v>432</v>
      </c>
      <c r="G9" s="127" t="s">
        <v>433</v>
      </c>
      <c r="H9" s="295" t="s">
        <v>434</v>
      </c>
    </row>
    <row r="10" spans="1:8" ht="40.5">
      <c r="A10" s="127" t="str">
        <f>B10&amp;C10</f>
        <v>InstructionsA10</v>
      </c>
      <c r="B10" s="127" t="s">
        <v>389</v>
      </c>
      <c r="C10" s="127" t="s">
        <v>435</v>
      </c>
      <c r="D10" s="127" t="s">
        <v>436</v>
      </c>
      <c r="E10" s="243" t="s">
        <v>437</v>
      </c>
      <c r="F10" s="244" t="s">
        <v>438</v>
      </c>
      <c r="G10" s="127" t="s">
        <v>439</v>
      </c>
      <c r="H10" s="295" t="s">
        <v>440</v>
      </c>
    </row>
    <row r="11" spans="1:8" ht="45">
      <c r="A11" s="127" t="str">
        <f t="shared" si="0"/>
        <v>InstructionsA11</v>
      </c>
      <c r="B11" s="127" t="s">
        <v>389</v>
      </c>
      <c r="C11" s="127" t="s">
        <v>441</v>
      </c>
      <c r="D11" s="127" t="s">
        <v>442</v>
      </c>
      <c r="E11" s="221" t="s">
        <v>443</v>
      </c>
      <c r="F11" s="246" t="s">
        <v>444</v>
      </c>
      <c r="G11" s="127" t="s">
        <v>445</v>
      </c>
      <c r="H11" s="295" t="s">
        <v>446</v>
      </c>
    </row>
    <row r="12" spans="1:8" ht="42.75">
      <c r="A12" s="127" t="str">
        <f t="shared" si="0"/>
        <v>InstructionsA12</v>
      </c>
      <c r="B12" s="127" t="s">
        <v>389</v>
      </c>
      <c r="C12" s="127" t="s">
        <v>447</v>
      </c>
      <c r="D12" s="127" t="s">
        <v>448</v>
      </c>
      <c r="E12" s="243" t="s">
        <v>449</v>
      </c>
      <c r="F12" s="244" t="s">
        <v>450</v>
      </c>
      <c r="G12" s="127" t="s">
        <v>451</v>
      </c>
      <c r="H12" s="295" t="s">
        <v>452</v>
      </c>
    </row>
    <row r="13" spans="1:8" ht="60">
      <c r="A13" s="127" t="str">
        <f t="shared" si="0"/>
        <v>InstructionsA13</v>
      </c>
      <c r="B13" s="127" t="s">
        <v>389</v>
      </c>
      <c r="C13" s="127" t="s">
        <v>453</v>
      </c>
      <c r="D13" s="127" t="s">
        <v>454</v>
      </c>
      <c r="E13" s="221" t="s">
        <v>455</v>
      </c>
      <c r="F13" s="246" t="s">
        <v>456</v>
      </c>
      <c r="G13" s="127" t="s">
        <v>457</v>
      </c>
      <c r="H13" s="295" t="s">
        <v>458</v>
      </c>
    </row>
    <row r="14" spans="1:8" ht="31.5" customHeight="1">
      <c r="A14" s="127" t="str">
        <f t="shared" si="0"/>
        <v>InstructionsA14</v>
      </c>
      <c r="B14" s="127" t="s">
        <v>389</v>
      </c>
      <c r="C14" s="127" t="s">
        <v>459</v>
      </c>
      <c r="D14" s="127" t="s">
        <v>460</v>
      </c>
      <c r="E14" s="243" t="s">
        <v>461</v>
      </c>
      <c r="F14" s="244" t="s">
        <v>462</v>
      </c>
      <c r="G14" s="127" t="s">
        <v>463</v>
      </c>
      <c r="H14" s="295" t="s">
        <v>464</v>
      </c>
    </row>
    <row r="15" spans="1:8" ht="99.75">
      <c r="A15" s="127" t="str">
        <f t="shared" si="0"/>
        <v>InstructionsA15</v>
      </c>
      <c r="B15" s="127" t="s">
        <v>389</v>
      </c>
      <c r="C15" s="127" t="s">
        <v>465</v>
      </c>
      <c r="D15" s="127" t="s">
        <v>466</v>
      </c>
      <c r="E15" s="243" t="s">
        <v>467</v>
      </c>
      <c r="F15" s="244" t="s">
        <v>468</v>
      </c>
      <c r="G15" s="127" t="s">
        <v>469</v>
      </c>
      <c r="H15" s="295" t="s">
        <v>470</v>
      </c>
    </row>
    <row r="16" spans="1:8" ht="30">
      <c r="A16" s="127" t="str">
        <f t="shared" si="0"/>
        <v>InstructionsA16</v>
      </c>
      <c r="B16" s="127" t="s">
        <v>389</v>
      </c>
      <c r="C16" s="127" t="s">
        <v>471</v>
      </c>
      <c r="D16" s="127" t="s">
        <v>472</v>
      </c>
      <c r="E16" s="221" t="s">
        <v>473</v>
      </c>
      <c r="F16" s="246" t="s">
        <v>474</v>
      </c>
      <c r="G16" s="127" t="s">
        <v>475</v>
      </c>
      <c r="H16" s="295" t="s">
        <v>476</v>
      </c>
    </row>
    <row r="17" spans="1:8" ht="71.25">
      <c r="A17" s="127" t="str">
        <f t="shared" si="0"/>
        <v>InstructionsA17</v>
      </c>
      <c r="B17" s="127" t="s">
        <v>389</v>
      </c>
      <c r="C17" s="127" t="s">
        <v>477</v>
      </c>
      <c r="D17" s="127" t="s">
        <v>478</v>
      </c>
      <c r="E17" s="243" t="s">
        <v>479</v>
      </c>
      <c r="F17" s="244" t="s">
        <v>480</v>
      </c>
      <c r="G17" s="127" t="s">
        <v>481</v>
      </c>
      <c r="H17" s="295" t="s">
        <v>482</v>
      </c>
    </row>
    <row r="18" spans="1:8" ht="45">
      <c r="A18" s="127" t="str">
        <f>B18&amp;C18</f>
        <v>InstructionsA18</v>
      </c>
      <c r="B18" s="127" t="s">
        <v>389</v>
      </c>
      <c r="C18" s="127" t="s">
        <v>483</v>
      </c>
      <c r="D18" s="127" t="s">
        <v>484</v>
      </c>
      <c r="E18" s="127" t="s">
        <v>485</v>
      </c>
      <c r="F18" s="246" t="s">
        <v>486</v>
      </c>
      <c r="G18" s="127" t="s">
        <v>487</v>
      </c>
      <c r="H18" s="295" t="s">
        <v>488</v>
      </c>
    </row>
    <row r="19" spans="1:8" ht="42.75">
      <c r="A19" s="127" t="str">
        <f t="shared" si="0"/>
        <v>InstructionsA19</v>
      </c>
      <c r="B19" s="127" t="s">
        <v>389</v>
      </c>
      <c r="C19" s="127" t="s">
        <v>489</v>
      </c>
      <c r="D19" s="127" t="s">
        <v>490</v>
      </c>
      <c r="E19" s="243" t="s">
        <v>491</v>
      </c>
      <c r="F19" s="244" t="s">
        <v>492</v>
      </c>
      <c r="G19" s="127" t="s">
        <v>493</v>
      </c>
      <c r="H19" s="298" t="s">
        <v>494</v>
      </c>
    </row>
    <row r="20" spans="1:8" ht="42.75">
      <c r="A20" s="127" t="str">
        <f t="shared" si="0"/>
        <v>InstructionsA20</v>
      </c>
      <c r="B20" s="127" t="s">
        <v>389</v>
      </c>
      <c r="C20" s="127" t="s">
        <v>495</v>
      </c>
      <c r="D20" s="127" t="s">
        <v>496</v>
      </c>
      <c r="E20" s="243" t="s">
        <v>497</v>
      </c>
      <c r="F20" s="244" t="s">
        <v>498</v>
      </c>
      <c r="G20" s="127" t="s">
        <v>499</v>
      </c>
      <c r="H20" s="295" t="s">
        <v>500</v>
      </c>
    </row>
    <row r="21" spans="1:8" ht="54.75" customHeight="1">
      <c r="A21" s="127" t="str">
        <f t="shared" si="0"/>
        <v>InstructionsA22</v>
      </c>
      <c r="B21" s="127" t="s">
        <v>389</v>
      </c>
      <c r="C21" s="127" t="s">
        <v>501</v>
      </c>
      <c r="D21" s="127" t="s">
        <v>502</v>
      </c>
      <c r="E21" s="243" t="s">
        <v>503</v>
      </c>
      <c r="F21" s="244" t="s">
        <v>504</v>
      </c>
      <c r="G21" s="127" t="s">
        <v>505</v>
      </c>
      <c r="H21" s="298" t="s">
        <v>506</v>
      </c>
    </row>
    <row r="22" spans="1:8" ht="120">
      <c r="A22" s="127" t="str">
        <f t="shared" si="0"/>
        <v>InstructionsA23</v>
      </c>
      <c r="B22" s="127" t="s">
        <v>389</v>
      </c>
      <c r="C22" s="127" t="s">
        <v>507</v>
      </c>
      <c r="D22" s="127" t="s">
        <v>508</v>
      </c>
      <c r="E22" s="243" t="s">
        <v>509</v>
      </c>
      <c r="F22" s="244" t="s">
        <v>510</v>
      </c>
      <c r="G22" s="245" t="s">
        <v>511</v>
      </c>
      <c r="H22" s="298" t="s">
        <v>512</v>
      </c>
    </row>
    <row r="23" spans="1:8" ht="30">
      <c r="A23" s="127" t="str">
        <f>B23&amp;C23</f>
        <v>InstructionsA24</v>
      </c>
      <c r="B23" s="127" t="s">
        <v>389</v>
      </c>
      <c r="C23" s="127" t="s">
        <v>513</v>
      </c>
      <c r="D23" s="127" t="s">
        <v>514</v>
      </c>
      <c r="E23" s="243" t="s">
        <v>515</v>
      </c>
      <c r="F23" s="244" t="s">
        <v>516</v>
      </c>
      <c r="G23" s="127" t="s">
        <v>517</v>
      </c>
      <c r="H23" s="298" t="s">
        <v>518</v>
      </c>
    </row>
    <row r="24" spans="1:8" ht="99.75">
      <c r="A24" s="127" t="str">
        <f t="shared" si="0"/>
        <v>InstructionsA25</v>
      </c>
      <c r="B24" s="127" t="s">
        <v>389</v>
      </c>
      <c r="C24" s="127" t="s">
        <v>519</v>
      </c>
      <c r="D24" s="127" t="s">
        <v>520</v>
      </c>
      <c r="E24" s="243" t="s">
        <v>521</v>
      </c>
      <c r="F24" s="289" t="s">
        <v>522</v>
      </c>
      <c r="G24" s="127" t="s">
        <v>523</v>
      </c>
      <c r="H24" s="295" t="s">
        <v>524</v>
      </c>
    </row>
    <row r="25" spans="1:8" ht="256.5">
      <c r="A25" s="127" t="str">
        <f t="shared" si="0"/>
        <v>InstructionsA26</v>
      </c>
      <c r="B25" s="127" t="s">
        <v>389</v>
      </c>
      <c r="C25" s="127" t="s">
        <v>525</v>
      </c>
      <c r="D25" s="127" t="s">
        <v>526</v>
      </c>
      <c r="E25" s="247" t="s">
        <v>527</v>
      </c>
      <c r="F25" s="289" t="s">
        <v>528</v>
      </c>
      <c r="G25" s="127" t="s">
        <v>529</v>
      </c>
      <c r="H25" s="295" t="s">
        <v>530</v>
      </c>
    </row>
    <row r="26" spans="1:8" ht="42.75">
      <c r="A26" s="127" t="str">
        <f t="shared" si="0"/>
        <v>InstructionsA27</v>
      </c>
      <c r="B26" s="127" t="s">
        <v>389</v>
      </c>
      <c r="C26" s="127" t="s">
        <v>531</v>
      </c>
      <c r="D26" s="127" t="s">
        <v>532</v>
      </c>
      <c r="E26" s="243" t="s">
        <v>533</v>
      </c>
      <c r="F26" s="244" t="s">
        <v>534</v>
      </c>
      <c r="G26" s="127" t="s">
        <v>535</v>
      </c>
      <c r="H26" s="295" t="s">
        <v>536</v>
      </c>
    </row>
    <row r="27" spans="1:8" ht="409.5">
      <c r="A27" s="127" t="str">
        <f t="shared" si="0"/>
        <v>InstructionsA28</v>
      </c>
      <c r="B27" s="127" t="s">
        <v>389</v>
      </c>
      <c r="C27" s="127" t="s">
        <v>537</v>
      </c>
      <c r="D27" s="127" t="s">
        <v>538</v>
      </c>
      <c r="E27" s="247" t="s">
        <v>539</v>
      </c>
      <c r="F27" s="244" t="s">
        <v>540</v>
      </c>
      <c r="G27" s="127" t="s">
        <v>541</v>
      </c>
      <c r="H27" s="295" t="s">
        <v>542</v>
      </c>
    </row>
    <row r="28" spans="1:8" ht="348" customHeight="1">
      <c r="A28" s="127" t="str">
        <f t="shared" ref="A28:A32" si="1">B28&amp;C28</f>
        <v>InstructionsA29</v>
      </c>
      <c r="B28" s="127" t="s">
        <v>389</v>
      </c>
      <c r="C28" s="127" t="s">
        <v>543</v>
      </c>
      <c r="D28" s="127" t="s">
        <v>544</v>
      </c>
      <c r="E28" s="247" t="s">
        <v>545</v>
      </c>
      <c r="F28" s="248" t="s">
        <v>546</v>
      </c>
      <c r="G28" s="127" t="s">
        <v>547</v>
      </c>
      <c r="H28" s="295" t="s">
        <v>548</v>
      </c>
    </row>
    <row r="29" spans="1:8" ht="256.5">
      <c r="A29" s="127" t="str">
        <f t="shared" si="1"/>
        <v>InstructionsA30</v>
      </c>
      <c r="B29" s="127" t="s">
        <v>389</v>
      </c>
      <c r="C29" s="127" t="s">
        <v>549</v>
      </c>
      <c r="D29" s="127" t="s">
        <v>550</v>
      </c>
      <c r="E29" s="247" t="s">
        <v>551</v>
      </c>
      <c r="F29" s="244" t="s">
        <v>552</v>
      </c>
      <c r="G29" s="127" t="s">
        <v>553</v>
      </c>
      <c r="H29" s="295" t="s">
        <v>554</v>
      </c>
    </row>
    <row r="30" spans="1:8" ht="228">
      <c r="A30" s="127" t="str">
        <f t="shared" si="1"/>
        <v>InstructionsA31</v>
      </c>
      <c r="B30" s="127" t="s">
        <v>389</v>
      </c>
      <c r="C30" s="127" t="s">
        <v>555</v>
      </c>
      <c r="D30" s="127" t="s">
        <v>556</v>
      </c>
      <c r="E30" s="243" t="s">
        <v>557</v>
      </c>
      <c r="F30" s="248" t="s">
        <v>558</v>
      </c>
      <c r="G30" s="127" t="s">
        <v>559</v>
      </c>
      <c r="H30" s="295" t="s">
        <v>560</v>
      </c>
    </row>
    <row r="31" spans="1:8" ht="99.75">
      <c r="A31" s="127" t="str">
        <f t="shared" si="1"/>
        <v>InstructionsA32</v>
      </c>
      <c r="B31" s="127" t="s">
        <v>389</v>
      </c>
      <c r="C31" s="127" t="s">
        <v>561</v>
      </c>
      <c r="D31" s="127" t="s">
        <v>562</v>
      </c>
      <c r="E31" s="247" t="s">
        <v>563</v>
      </c>
      <c r="F31" s="248" t="s">
        <v>564</v>
      </c>
      <c r="G31" s="127" t="s">
        <v>565</v>
      </c>
      <c r="H31" s="295" t="s">
        <v>566</v>
      </c>
    </row>
    <row r="32" spans="1:8" ht="99.75">
      <c r="A32" s="127" t="str">
        <f t="shared" si="1"/>
        <v>InstructionsA33</v>
      </c>
      <c r="B32" s="127" t="s">
        <v>389</v>
      </c>
      <c r="C32" s="127" t="s">
        <v>567</v>
      </c>
      <c r="D32" s="249" t="s">
        <v>568</v>
      </c>
      <c r="E32" s="250" t="s">
        <v>569</v>
      </c>
      <c r="F32" s="251" t="s">
        <v>570</v>
      </c>
      <c r="G32" s="249" t="s">
        <v>571</v>
      </c>
      <c r="H32" s="299" t="s">
        <v>572</v>
      </c>
    </row>
    <row r="33" spans="1:8" ht="71.25">
      <c r="A33" s="127" t="str">
        <f t="shared" si="0"/>
        <v>InstructionsA35</v>
      </c>
      <c r="B33" s="127" t="s">
        <v>389</v>
      </c>
      <c r="C33" s="127" t="s">
        <v>573</v>
      </c>
      <c r="D33" s="127" t="s">
        <v>574</v>
      </c>
      <c r="E33" s="247" t="s">
        <v>575</v>
      </c>
      <c r="F33" s="248" t="s">
        <v>576</v>
      </c>
      <c r="G33" s="252" t="s">
        <v>577</v>
      </c>
      <c r="H33" s="295" t="s">
        <v>578</v>
      </c>
    </row>
    <row r="34" spans="1:8" ht="256.5">
      <c r="A34" s="127" t="str">
        <f t="shared" si="0"/>
        <v>InstructionsA36</v>
      </c>
      <c r="B34" s="127" t="s">
        <v>389</v>
      </c>
      <c r="C34" s="127" t="s">
        <v>579</v>
      </c>
      <c r="D34" s="127" t="s">
        <v>580</v>
      </c>
      <c r="E34" s="243" t="s">
        <v>581</v>
      </c>
      <c r="F34" s="244" t="s">
        <v>582</v>
      </c>
      <c r="G34" s="252" t="s">
        <v>583</v>
      </c>
      <c r="H34" s="295" t="s">
        <v>584</v>
      </c>
    </row>
    <row r="35" spans="1:8" ht="57">
      <c r="A35" s="127" t="str">
        <f t="shared" si="0"/>
        <v>InstructionsA37</v>
      </c>
      <c r="B35" s="127" t="s">
        <v>389</v>
      </c>
      <c r="C35" s="127" t="s">
        <v>585</v>
      </c>
      <c r="D35" s="127" t="s">
        <v>586</v>
      </c>
      <c r="E35" s="247" t="s">
        <v>587</v>
      </c>
      <c r="F35" s="289" t="s">
        <v>588</v>
      </c>
      <c r="G35" s="127" t="s">
        <v>589</v>
      </c>
      <c r="H35" s="295" t="s">
        <v>590</v>
      </c>
    </row>
    <row r="36" spans="1:8" ht="81">
      <c r="A36" s="127" t="str">
        <f t="shared" si="0"/>
        <v>InstructionsA38</v>
      </c>
      <c r="B36" s="127" t="s">
        <v>389</v>
      </c>
      <c r="C36" s="127" t="s">
        <v>591</v>
      </c>
      <c r="D36" s="127" t="s">
        <v>592</v>
      </c>
      <c r="E36" s="247" t="s">
        <v>593</v>
      </c>
      <c r="F36" s="289" t="s">
        <v>594</v>
      </c>
      <c r="G36" s="127" t="s">
        <v>595</v>
      </c>
      <c r="H36" s="295" t="s">
        <v>596</v>
      </c>
    </row>
    <row r="37" spans="1:8" ht="142.5">
      <c r="A37" s="127" t="str">
        <f t="shared" si="0"/>
        <v>InstructionsA39</v>
      </c>
      <c r="B37" s="127" t="s">
        <v>389</v>
      </c>
      <c r="C37" s="127" t="s">
        <v>597</v>
      </c>
      <c r="D37" s="127" t="s">
        <v>598</v>
      </c>
      <c r="E37" s="247" t="s">
        <v>599</v>
      </c>
      <c r="F37" s="290" t="s">
        <v>600</v>
      </c>
      <c r="G37" s="127" t="s">
        <v>601</v>
      </c>
      <c r="H37" s="295" t="s">
        <v>602</v>
      </c>
    </row>
    <row r="38" spans="1:8" ht="171">
      <c r="A38" s="127" t="str">
        <f t="shared" si="0"/>
        <v>InstructionsA40</v>
      </c>
      <c r="B38" s="127" t="s">
        <v>389</v>
      </c>
      <c r="C38" s="127" t="s">
        <v>603</v>
      </c>
      <c r="D38" s="249" t="s">
        <v>604</v>
      </c>
      <c r="E38" s="250" t="s">
        <v>605</v>
      </c>
      <c r="F38" s="291" t="s">
        <v>606</v>
      </c>
      <c r="G38" s="249" t="s">
        <v>607</v>
      </c>
      <c r="H38" s="295" t="s">
        <v>608</v>
      </c>
    </row>
    <row r="39" spans="1:8" ht="213.75">
      <c r="A39" s="127" t="str">
        <f>B39&amp;C39</f>
        <v>InstructionsA41</v>
      </c>
      <c r="B39" s="127" t="s">
        <v>389</v>
      </c>
      <c r="C39" s="127" t="s">
        <v>609</v>
      </c>
      <c r="D39" s="249" t="s">
        <v>610</v>
      </c>
      <c r="E39" s="250" t="s">
        <v>611</v>
      </c>
      <c r="F39" s="291" t="s">
        <v>612</v>
      </c>
      <c r="G39" s="253" t="s">
        <v>613</v>
      </c>
      <c r="H39" s="299" t="s">
        <v>614</v>
      </c>
    </row>
    <row r="40" spans="1:8" ht="203.25">
      <c r="A40" s="127" t="str">
        <f>B40&amp;C40</f>
        <v>InstructionsA42</v>
      </c>
      <c r="B40" s="127" t="s">
        <v>389</v>
      </c>
      <c r="C40" s="127" t="s">
        <v>615</v>
      </c>
      <c r="D40" s="127" t="s">
        <v>616</v>
      </c>
      <c r="E40" s="243" t="s">
        <v>617</v>
      </c>
      <c r="F40" s="289" t="s">
        <v>618</v>
      </c>
      <c r="G40" s="127" t="s">
        <v>619</v>
      </c>
      <c r="H40" s="295" t="s">
        <v>620</v>
      </c>
    </row>
    <row r="41" spans="1:8" ht="71.25">
      <c r="A41" s="127" t="str">
        <f t="shared" si="0"/>
        <v>InstructionsA43</v>
      </c>
      <c r="B41" s="127" t="s">
        <v>389</v>
      </c>
      <c r="C41" s="127" t="s">
        <v>621</v>
      </c>
      <c r="D41" s="127" t="s">
        <v>622</v>
      </c>
      <c r="E41" s="243" t="s">
        <v>623</v>
      </c>
      <c r="F41" s="289" t="s">
        <v>624</v>
      </c>
      <c r="G41" s="127" t="s">
        <v>625</v>
      </c>
      <c r="H41" s="295" t="s">
        <v>626</v>
      </c>
    </row>
    <row r="42" spans="1:8" ht="71.25">
      <c r="A42" s="127" t="str">
        <f t="shared" si="0"/>
        <v>InstructionsA45</v>
      </c>
      <c r="B42" s="127" t="s">
        <v>389</v>
      </c>
      <c r="C42" s="127" t="s">
        <v>627</v>
      </c>
      <c r="D42" s="127" t="s">
        <v>628</v>
      </c>
      <c r="E42" s="243" t="s">
        <v>629</v>
      </c>
      <c r="F42" s="244" t="s">
        <v>630</v>
      </c>
      <c r="G42" s="127" t="s">
        <v>631</v>
      </c>
      <c r="H42" s="295" t="s">
        <v>632</v>
      </c>
    </row>
    <row r="43" spans="1:8" ht="99.75">
      <c r="A43" s="127" t="str">
        <f t="shared" si="0"/>
        <v>InstructionsA46</v>
      </c>
      <c r="B43" s="127" t="s">
        <v>389</v>
      </c>
      <c r="C43" s="127" t="s">
        <v>633</v>
      </c>
      <c r="D43" s="127" t="s">
        <v>634</v>
      </c>
      <c r="E43" s="247" t="s">
        <v>635</v>
      </c>
      <c r="F43" s="289" t="s">
        <v>636</v>
      </c>
      <c r="G43" s="252" t="s">
        <v>637</v>
      </c>
      <c r="H43" s="295" t="s">
        <v>638</v>
      </c>
    </row>
    <row r="44" spans="1:8" ht="71.25">
      <c r="A44" s="127" t="str">
        <f t="shared" si="0"/>
        <v>InstructionsA48</v>
      </c>
      <c r="B44" s="235" t="s">
        <v>389</v>
      </c>
      <c r="C44" s="127" t="s">
        <v>639</v>
      </c>
      <c r="D44" s="235" t="s">
        <v>640</v>
      </c>
      <c r="E44" s="243" t="s">
        <v>641</v>
      </c>
      <c r="F44" s="244" t="s">
        <v>642</v>
      </c>
      <c r="G44" s="254" t="s">
        <v>643</v>
      </c>
      <c r="H44" s="295" t="s">
        <v>644</v>
      </c>
    </row>
    <row r="45" spans="1:8" ht="45">
      <c r="A45" s="127" t="str">
        <f>B45&amp;C45</f>
        <v>InstructionsA49</v>
      </c>
      <c r="B45" s="127" t="s">
        <v>389</v>
      </c>
      <c r="C45" s="127" t="s">
        <v>645</v>
      </c>
      <c r="D45" s="127" t="s">
        <v>646</v>
      </c>
      <c r="E45" s="243" t="s">
        <v>647</v>
      </c>
      <c r="F45" s="244" t="s">
        <v>648</v>
      </c>
      <c r="G45" s="127" t="s">
        <v>649</v>
      </c>
      <c r="H45" s="298" t="s">
        <v>650</v>
      </c>
    </row>
    <row r="46" spans="1:8" ht="128.25">
      <c r="A46" s="127" t="str">
        <f t="shared" si="0"/>
        <v>InstructionsA50</v>
      </c>
      <c r="B46" s="127" t="s">
        <v>389</v>
      </c>
      <c r="C46" s="127" t="s">
        <v>651</v>
      </c>
      <c r="D46" s="127" t="s">
        <v>652</v>
      </c>
      <c r="E46" s="292" t="s">
        <v>653</v>
      </c>
      <c r="F46" s="289" t="s">
        <v>654</v>
      </c>
      <c r="G46" s="127" t="s">
        <v>655</v>
      </c>
      <c r="H46" s="295" t="s">
        <v>656</v>
      </c>
    </row>
    <row r="47" spans="1:8" ht="71.25">
      <c r="A47" s="127" t="str">
        <f t="shared" si="0"/>
        <v>InstructionsA51</v>
      </c>
      <c r="B47" s="127" t="s">
        <v>389</v>
      </c>
      <c r="C47" s="127" t="s">
        <v>657</v>
      </c>
      <c r="D47" s="127" t="s">
        <v>658</v>
      </c>
      <c r="E47" s="243" t="s">
        <v>659</v>
      </c>
      <c r="F47" s="244" t="s">
        <v>660</v>
      </c>
      <c r="G47" s="127" t="s">
        <v>661</v>
      </c>
      <c r="H47" s="295" t="s">
        <v>662</v>
      </c>
    </row>
    <row r="48" spans="1:8" ht="85.5">
      <c r="A48" s="127" t="str">
        <f t="shared" si="0"/>
        <v>InstructionsA52</v>
      </c>
      <c r="B48" s="127" t="s">
        <v>389</v>
      </c>
      <c r="C48" s="127" t="s">
        <v>663</v>
      </c>
      <c r="D48" s="127" t="s">
        <v>664</v>
      </c>
      <c r="E48" s="243" t="s">
        <v>665</v>
      </c>
      <c r="F48" s="244" t="s">
        <v>666</v>
      </c>
      <c r="G48" s="255" t="s">
        <v>667</v>
      </c>
      <c r="H48" s="295" t="s">
        <v>668</v>
      </c>
    </row>
    <row r="49" spans="1:8" ht="105">
      <c r="A49" s="127" t="str">
        <f>B49&amp;C49</f>
        <v>InstructionsA53</v>
      </c>
      <c r="B49" s="127" t="s">
        <v>389</v>
      </c>
      <c r="C49" s="127" t="s">
        <v>669</v>
      </c>
      <c r="D49" s="127" t="s">
        <v>670</v>
      </c>
      <c r="E49" s="243" t="s">
        <v>671</v>
      </c>
      <c r="F49" s="244" t="s">
        <v>672</v>
      </c>
      <c r="G49" s="255" t="s">
        <v>673</v>
      </c>
      <c r="H49" s="298" t="s">
        <v>674</v>
      </c>
    </row>
    <row r="50" spans="1:8" ht="71.25">
      <c r="A50" s="127" t="str">
        <f>B50&amp;C50</f>
        <v>InstructionsA54</v>
      </c>
      <c r="B50" s="127" t="s">
        <v>389</v>
      </c>
      <c r="C50" s="127" t="s">
        <v>675</v>
      </c>
      <c r="D50" s="127" t="s">
        <v>676</v>
      </c>
      <c r="E50" s="243" t="s">
        <v>677</v>
      </c>
      <c r="F50" s="244" t="s">
        <v>678</v>
      </c>
      <c r="G50" s="255" t="s">
        <v>679</v>
      </c>
      <c r="H50" s="295" t="s">
        <v>680</v>
      </c>
    </row>
    <row r="51" spans="1:8" ht="30">
      <c r="A51" s="127" t="str">
        <f t="shared" si="0"/>
        <v>InstructionsA55</v>
      </c>
      <c r="B51" s="127" t="s">
        <v>389</v>
      </c>
      <c r="C51" s="127" t="s">
        <v>681</v>
      </c>
      <c r="D51" s="127" t="s">
        <v>682</v>
      </c>
      <c r="E51" s="243" t="s">
        <v>683</v>
      </c>
      <c r="F51" s="244" t="s">
        <v>684</v>
      </c>
      <c r="G51" s="255" t="s">
        <v>685</v>
      </c>
      <c r="H51" s="295" t="s">
        <v>686</v>
      </c>
    </row>
    <row r="52" spans="1:8" ht="28.5">
      <c r="A52" s="127" t="str">
        <f t="shared" si="0"/>
        <v>InstructionsA56</v>
      </c>
      <c r="B52" s="127" t="s">
        <v>389</v>
      </c>
      <c r="C52" s="127" t="s">
        <v>687</v>
      </c>
      <c r="D52" s="127" t="s">
        <v>688</v>
      </c>
      <c r="E52" s="243" t="s">
        <v>689</v>
      </c>
      <c r="F52" s="244" t="s">
        <v>690</v>
      </c>
      <c r="G52" s="127" t="s">
        <v>691</v>
      </c>
      <c r="H52" s="295" t="s">
        <v>692</v>
      </c>
    </row>
    <row r="53" spans="1:8" ht="42.75">
      <c r="A53" s="127" t="str">
        <f t="shared" si="0"/>
        <v>InstructionsA57</v>
      </c>
      <c r="B53" s="127" t="s">
        <v>389</v>
      </c>
      <c r="C53" s="127" t="s">
        <v>693</v>
      </c>
      <c r="D53" s="127" t="s">
        <v>694</v>
      </c>
      <c r="E53" s="243" t="s">
        <v>695</v>
      </c>
      <c r="F53" s="244" t="s">
        <v>696</v>
      </c>
      <c r="G53" s="256" t="s">
        <v>697</v>
      </c>
      <c r="H53" s="295" t="s">
        <v>698</v>
      </c>
    </row>
    <row r="54" spans="1:8" ht="313.5">
      <c r="A54" s="127" t="str">
        <f t="shared" si="0"/>
        <v>InstructionsA58</v>
      </c>
      <c r="B54" s="127" t="s">
        <v>389</v>
      </c>
      <c r="C54" s="127" t="s">
        <v>699</v>
      </c>
      <c r="D54" s="127" t="s">
        <v>700</v>
      </c>
      <c r="E54" s="243" t="s">
        <v>701</v>
      </c>
      <c r="F54" s="244" t="s">
        <v>702</v>
      </c>
      <c r="G54" s="255" t="s">
        <v>703</v>
      </c>
      <c r="H54" s="295" t="s">
        <v>704</v>
      </c>
    </row>
    <row r="55" spans="1:8" ht="85.5">
      <c r="A55" s="127" t="str">
        <f t="shared" si="0"/>
        <v>InstructionsA59</v>
      </c>
      <c r="B55" s="127" t="s">
        <v>389</v>
      </c>
      <c r="C55" s="127" t="s">
        <v>705</v>
      </c>
      <c r="D55" s="127" t="s">
        <v>706</v>
      </c>
      <c r="E55" s="243" t="s">
        <v>707</v>
      </c>
      <c r="F55" s="244" t="s">
        <v>708</v>
      </c>
      <c r="G55" s="127" t="s">
        <v>709</v>
      </c>
      <c r="H55" s="295" t="s">
        <v>710</v>
      </c>
    </row>
    <row r="56" spans="1:8" ht="128.25">
      <c r="A56" s="127" t="str">
        <f t="shared" si="0"/>
        <v>InstructionsA60</v>
      </c>
      <c r="B56" s="127" t="s">
        <v>389</v>
      </c>
      <c r="C56" s="127" t="s">
        <v>711</v>
      </c>
      <c r="D56" s="127" t="s">
        <v>712</v>
      </c>
      <c r="E56" s="243" t="s">
        <v>713</v>
      </c>
      <c r="F56" s="244" t="s">
        <v>714</v>
      </c>
      <c r="G56" s="255" t="s">
        <v>715</v>
      </c>
      <c r="H56" s="295" t="s">
        <v>716</v>
      </c>
    </row>
    <row r="57" spans="1:8" ht="142.5">
      <c r="A57" s="127" t="str">
        <f t="shared" si="0"/>
        <v>InstructionsA61</v>
      </c>
      <c r="B57" s="127" t="s">
        <v>389</v>
      </c>
      <c r="C57" s="127" t="s">
        <v>717</v>
      </c>
      <c r="D57" s="127" t="s">
        <v>718</v>
      </c>
      <c r="E57" s="243" t="s">
        <v>719</v>
      </c>
      <c r="F57" s="244" t="s">
        <v>720</v>
      </c>
      <c r="G57" s="255" t="s">
        <v>721</v>
      </c>
      <c r="H57" s="295" t="s">
        <v>722</v>
      </c>
    </row>
    <row r="58" spans="1:8" ht="120">
      <c r="A58" s="127" t="str">
        <f>B58&amp;C58</f>
        <v>InstructionsA62</v>
      </c>
      <c r="B58" s="127" t="s">
        <v>389</v>
      </c>
      <c r="C58" s="127" t="s">
        <v>723</v>
      </c>
      <c r="D58" s="127" t="s">
        <v>724</v>
      </c>
      <c r="E58" s="292" t="s">
        <v>725</v>
      </c>
      <c r="F58" s="289" t="s">
        <v>726</v>
      </c>
      <c r="G58" s="255" t="s">
        <v>727</v>
      </c>
      <c r="H58" s="300" t="s">
        <v>728</v>
      </c>
    </row>
    <row r="59" spans="1:8" ht="42.75">
      <c r="A59" s="127" t="str">
        <f t="shared" si="0"/>
        <v>InstructionsA63</v>
      </c>
      <c r="B59" s="127" t="s">
        <v>389</v>
      </c>
      <c r="C59" s="127" t="s">
        <v>729</v>
      </c>
      <c r="D59" s="127" t="s">
        <v>730</v>
      </c>
      <c r="E59" s="243" t="s">
        <v>731</v>
      </c>
      <c r="F59" s="244" t="s">
        <v>732</v>
      </c>
      <c r="G59" s="127" t="s">
        <v>733</v>
      </c>
      <c r="H59" s="295" t="s">
        <v>734</v>
      </c>
    </row>
    <row r="60" spans="1:8" ht="195">
      <c r="A60" s="127" t="str">
        <f>B60&amp;C60</f>
        <v>InstructionsA65</v>
      </c>
      <c r="B60" s="127" t="s">
        <v>389</v>
      </c>
      <c r="C60" s="127" t="s">
        <v>735</v>
      </c>
      <c r="D60" s="127" t="s">
        <v>736</v>
      </c>
      <c r="E60" s="243" t="s">
        <v>737</v>
      </c>
      <c r="F60" s="244" t="s">
        <v>738</v>
      </c>
      <c r="G60" s="127" t="s">
        <v>739</v>
      </c>
      <c r="H60" s="298" t="s">
        <v>740</v>
      </c>
    </row>
    <row r="61" spans="1:8" ht="28.5">
      <c r="A61" s="127" t="str">
        <f t="shared" si="0"/>
        <v>InstructionsA67</v>
      </c>
      <c r="B61" s="127" t="s">
        <v>389</v>
      </c>
      <c r="C61" s="127" t="s">
        <v>741</v>
      </c>
      <c r="D61" s="127" t="s">
        <v>742</v>
      </c>
      <c r="E61" s="243" t="s">
        <v>743</v>
      </c>
      <c r="F61" s="244" t="s">
        <v>744</v>
      </c>
      <c r="G61" s="127" t="s">
        <v>745</v>
      </c>
      <c r="H61" s="298" t="s">
        <v>746</v>
      </c>
    </row>
    <row r="62" spans="1:8" ht="242.25">
      <c r="A62" s="127" t="str">
        <f t="shared" si="0"/>
        <v>InstructionsA68</v>
      </c>
      <c r="B62" s="127" t="s">
        <v>389</v>
      </c>
      <c r="C62" s="127" t="s">
        <v>747</v>
      </c>
      <c r="D62" s="127" t="s">
        <v>748</v>
      </c>
      <c r="E62" s="243" t="s">
        <v>749</v>
      </c>
      <c r="F62" s="244" t="s">
        <v>750</v>
      </c>
      <c r="G62" s="255" t="s">
        <v>751</v>
      </c>
      <c r="H62" s="295" t="s">
        <v>752</v>
      </c>
    </row>
    <row r="63" spans="1:8" ht="142.5">
      <c r="A63" s="127" t="str">
        <f t="shared" si="0"/>
        <v>InstructionsA69</v>
      </c>
      <c r="B63" s="127" t="s">
        <v>389</v>
      </c>
      <c r="C63" s="127" t="s">
        <v>753</v>
      </c>
      <c r="D63" s="127" t="s">
        <v>754</v>
      </c>
      <c r="E63" s="243" t="s">
        <v>755</v>
      </c>
      <c r="F63" s="244" t="s">
        <v>756</v>
      </c>
      <c r="G63" s="255" t="s">
        <v>757</v>
      </c>
      <c r="H63" s="295" t="s">
        <v>758</v>
      </c>
    </row>
    <row r="64" spans="1:8" ht="128.25">
      <c r="A64" s="127" t="str">
        <f t="shared" si="0"/>
        <v>InstructionsA70</v>
      </c>
      <c r="B64" s="127" t="s">
        <v>389</v>
      </c>
      <c r="C64" s="127" t="s">
        <v>759</v>
      </c>
      <c r="D64" s="127" t="s">
        <v>760</v>
      </c>
      <c r="E64" s="243" t="s">
        <v>761</v>
      </c>
      <c r="F64" s="244" t="s">
        <v>762</v>
      </c>
      <c r="G64" s="255" t="s">
        <v>763</v>
      </c>
      <c r="H64" s="295" t="s">
        <v>764</v>
      </c>
    </row>
    <row r="65" spans="1:8" ht="285">
      <c r="A65" s="127" t="str">
        <f t="shared" si="0"/>
        <v>InstructionsA71</v>
      </c>
      <c r="B65" s="127" t="s">
        <v>389</v>
      </c>
      <c r="C65" s="127" t="s">
        <v>765</v>
      </c>
      <c r="D65" s="127" t="s">
        <v>766</v>
      </c>
      <c r="E65" s="243" t="s">
        <v>767</v>
      </c>
      <c r="F65" s="244" t="s">
        <v>768</v>
      </c>
      <c r="G65" s="255" t="s">
        <v>769</v>
      </c>
      <c r="H65" s="295" t="s">
        <v>770</v>
      </c>
    </row>
    <row r="66" spans="1:8" ht="99.75">
      <c r="A66" s="127" t="str">
        <f t="shared" si="0"/>
        <v>InstructionsA72</v>
      </c>
      <c r="B66" s="127" t="s">
        <v>389</v>
      </c>
      <c r="C66" s="127" t="s">
        <v>771</v>
      </c>
      <c r="D66" s="127" t="s">
        <v>772</v>
      </c>
      <c r="E66" s="243" t="s">
        <v>773</v>
      </c>
      <c r="F66" s="244" t="s">
        <v>774</v>
      </c>
      <c r="G66" s="255" t="s">
        <v>775</v>
      </c>
      <c r="H66" s="295" t="s">
        <v>776</v>
      </c>
    </row>
    <row r="67" spans="1:8" ht="42.75">
      <c r="A67" s="127" t="str">
        <f t="shared" si="0"/>
        <v>InstructionsA73</v>
      </c>
      <c r="B67" s="127" t="s">
        <v>389</v>
      </c>
      <c r="C67" s="127" t="s">
        <v>777</v>
      </c>
      <c r="D67" s="127" t="s">
        <v>778</v>
      </c>
      <c r="E67" s="243" t="s">
        <v>779</v>
      </c>
      <c r="F67" s="244" t="s">
        <v>780</v>
      </c>
      <c r="G67" s="255" t="s">
        <v>781</v>
      </c>
      <c r="H67" s="295" t="s">
        <v>782</v>
      </c>
    </row>
    <row r="68" spans="1:8">
      <c r="A68" s="127" t="str">
        <f t="shared" si="0"/>
        <v>DefinitionsB2</v>
      </c>
      <c r="B68" s="127" t="s">
        <v>783</v>
      </c>
      <c r="C68" s="127" t="s">
        <v>784</v>
      </c>
      <c r="D68" s="127" t="s">
        <v>785</v>
      </c>
      <c r="E68" s="243" t="s">
        <v>786</v>
      </c>
      <c r="F68" s="244" t="s">
        <v>787</v>
      </c>
      <c r="G68" s="127" t="s">
        <v>788</v>
      </c>
      <c r="H68" s="295" t="s">
        <v>785</v>
      </c>
    </row>
    <row r="69" spans="1:8">
      <c r="A69" s="127" t="str">
        <f t="shared" si="0"/>
        <v>DefinitionsB3</v>
      </c>
      <c r="B69" s="127" t="s">
        <v>783</v>
      </c>
      <c r="C69" s="127" t="s">
        <v>789</v>
      </c>
      <c r="D69" s="127" t="s">
        <v>790</v>
      </c>
      <c r="E69" s="243" t="s">
        <v>791</v>
      </c>
      <c r="F69" s="244" t="s">
        <v>792</v>
      </c>
      <c r="G69" s="127" t="s">
        <v>793</v>
      </c>
      <c r="H69" s="295" t="s">
        <v>794</v>
      </c>
    </row>
    <row r="70" spans="1:8">
      <c r="A70" s="127" t="str">
        <f t="shared" ref="A70" si="2">B70&amp;C70</f>
        <v>DefinitionsB4</v>
      </c>
      <c r="B70" s="127" t="s">
        <v>783</v>
      </c>
      <c r="C70" s="127" t="s">
        <v>795</v>
      </c>
      <c r="D70" s="249" t="s">
        <v>796</v>
      </c>
      <c r="E70" s="249" t="s">
        <v>797</v>
      </c>
      <c r="F70" s="257" t="s">
        <v>798</v>
      </c>
      <c r="G70" s="249" t="s">
        <v>799</v>
      </c>
      <c r="H70" s="295" t="s">
        <v>800</v>
      </c>
    </row>
    <row r="71" spans="1:8">
      <c r="A71" s="127" t="str">
        <f>B71&amp;C71</f>
        <v>DefinitionsB5</v>
      </c>
      <c r="B71" s="127" t="s">
        <v>783</v>
      </c>
      <c r="C71" s="127" t="s">
        <v>801</v>
      </c>
      <c r="D71" s="127" t="s">
        <v>802</v>
      </c>
      <c r="E71" s="243" t="s">
        <v>803</v>
      </c>
      <c r="F71" s="244" t="s">
        <v>804</v>
      </c>
      <c r="G71" s="127" t="s">
        <v>805</v>
      </c>
      <c r="H71" s="295" t="s">
        <v>806</v>
      </c>
    </row>
    <row r="72" spans="1:8">
      <c r="A72" s="127" t="str">
        <f>B72&amp;C72</f>
        <v>DefinitionsB6</v>
      </c>
      <c r="B72" s="127" t="s">
        <v>783</v>
      </c>
      <c r="C72" s="127" t="s">
        <v>807</v>
      </c>
      <c r="D72" s="127" t="s">
        <v>808</v>
      </c>
      <c r="E72" s="243" t="s">
        <v>809</v>
      </c>
      <c r="F72" s="244" t="s">
        <v>810</v>
      </c>
      <c r="G72" s="127" t="s">
        <v>811</v>
      </c>
      <c r="H72" s="295" t="s">
        <v>812</v>
      </c>
    </row>
    <row r="73" spans="1:8">
      <c r="A73" s="127" t="str">
        <f t="shared" ref="A73" si="3">B73&amp;C73</f>
        <v>DefinitionsB7</v>
      </c>
      <c r="B73" s="127" t="s">
        <v>783</v>
      </c>
      <c r="C73" s="127" t="s">
        <v>813</v>
      </c>
      <c r="D73" s="127" t="s">
        <v>814</v>
      </c>
      <c r="E73" s="243" t="s">
        <v>815</v>
      </c>
      <c r="F73" s="244" t="s">
        <v>816</v>
      </c>
      <c r="G73" s="127" t="s">
        <v>817</v>
      </c>
      <c r="H73" s="295" t="s">
        <v>818</v>
      </c>
    </row>
    <row r="74" spans="1:8">
      <c r="A74" s="127" t="str">
        <f t="shared" ref="A74:A143" si="4">B74&amp;C74</f>
        <v>DefinitionsB8</v>
      </c>
      <c r="B74" s="127" t="s">
        <v>783</v>
      </c>
      <c r="C74" s="127" t="s">
        <v>819</v>
      </c>
      <c r="D74" s="127" t="s">
        <v>820</v>
      </c>
      <c r="E74" s="243" t="s">
        <v>821</v>
      </c>
      <c r="F74" s="244" t="s">
        <v>822</v>
      </c>
      <c r="G74" s="127" t="s">
        <v>823</v>
      </c>
      <c r="H74" s="295" t="s">
        <v>824</v>
      </c>
    </row>
    <row r="75" spans="1:8">
      <c r="A75" s="127" t="str">
        <f t="shared" si="4"/>
        <v>DefinitionsB9</v>
      </c>
      <c r="B75" s="127" t="s">
        <v>783</v>
      </c>
      <c r="C75" s="127" t="s">
        <v>825</v>
      </c>
      <c r="D75" s="127" t="s">
        <v>826</v>
      </c>
      <c r="E75" s="243" t="s">
        <v>827</v>
      </c>
      <c r="F75" s="244" t="s">
        <v>828</v>
      </c>
      <c r="G75" s="127" t="s">
        <v>829</v>
      </c>
      <c r="H75" s="295" t="s">
        <v>830</v>
      </c>
    </row>
    <row r="76" spans="1:8">
      <c r="A76" s="127" t="str">
        <f t="shared" si="4"/>
        <v>DefinitionsB10</v>
      </c>
      <c r="B76" s="127" t="s">
        <v>783</v>
      </c>
      <c r="C76" s="127" t="s">
        <v>831</v>
      </c>
      <c r="D76" s="127" t="s">
        <v>832</v>
      </c>
      <c r="E76" s="243" t="s">
        <v>833</v>
      </c>
      <c r="F76" s="244" t="s">
        <v>834</v>
      </c>
      <c r="G76" s="127" t="s">
        <v>832</v>
      </c>
      <c r="H76" s="295" t="s">
        <v>835</v>
      </c>
    </row>
    <row r="77" spans="1:8">
      <c r="A77" s="127" t="str">
        <f t="shared" si="4"/>
        <v>DefinitionsB11</v>
      </c>
      <c r="B77" s="127" t="s">
        <v>783</v>
      </c>
      <c r="C77" s="127" t="s">
        <v>836</v>
      </c>
      <c r="D77" s="249" t="s">
        <v>837</v>
      </c>
      <c r="E77" s="249" t="s">
        <v>838</v>
      </c>
      <c r="F77" s="258" t="s">
        <v>839</v>
      </c>
      <c r="G77" s="259" t="s">
        <v>840</v>
      </c>
      <c r="H77" s="295" t="s">
        <v>841</v>
      </c>
    </row>
    <row r="78" spans="1:8">
      <c r="A78" s="127" t="str">
        <f t="shared" si="4"/>
        <v>DefinitionsB12</v>
      </c>
      <c r="B78" s="127" t="s">
        <v>783</v>
      </c>
      <c r="C78" s="127" t="s">
        <v>842</v>
      </c>
      <c r="D78" s="249" t="s">
        <v>843</v>
      </c>
      <c r="E78" s="249" t="s">
        <v>844</v>
      </c>
      <c r="F78" s="258" t="s">
        <v>845</v>
      </c>
      <c r="G78" s="260" t="s">
        <v>846</v>
      </c>
      <c r="H78" s="295" t="s">
        <v>847</v>
      </c>
    </row>
    <row r="79" spans="1:8">
      <c r="A79" s="127" t="str">
        <f t="shared" si="4"/>
        <v>DefinitionsB13</v>
      </c>
      <c r="B79" s="127" t="s">
        <v>783</v>
      </c>
      <c r="C79" s="127" t="s">
        <v>848</v>
      </c>
      <c r="D79" s="249" t="s">
        <v>849</v>
      </c>
      <c r="E79" s="249" t="s">
        <v>850</v>
      </c>
      <c r="F79" s="257" t="s">
        <v>851</v>
      </c>
      <c r="G79" s="260" t="s">
        <v>852</v>
      </c>
      <c r="H79" s="295" t="s">
        <v>853</v>
      </c>
    </row>
    <row r="80" spans="1:8">
      <c r="A80" s="127" t="str">
        <f>B80&amp;C80</f>
        <v>DefinitionsB14</v>
      </c>
      <c r="B80" s="127" t="s">
        <v>783</v>
      </c>
      <c r="C80" s="127" t="s">
        <v>854</v>
      </c>
      <c r="D80" s="127" t="s">
        <v>855</v>
      </c>
      <c r="E80" s="243" t="s">
        <v>856</v>
      </c>
      <c r="F80" s="244" t="s">
        <v>857</v>
      </c>
      <c r="G80" s="127" t="s">
        <v>858</v>
      </c>
      <c r="H80" s="295" t="s">
        <v>859</v>
      </c>
    </row>
    <row r="81" spans="1:8" ht="27">
      <c r="A81" s="127" t="str">
        <f t="shared" si="4"/>
        <v>DefinitionsB15</v>
      </c>
      <c r="B81" s="127" t="s">
        <v>783</v>
      </c>
      <c r="C81" s="127" t="s">
        <v>860</v>
      </c>
      <c r="D81" s="127" t="s">
        <v>861</v>
      </c>
      <c r="E81" s="243" t="s">
        <v>862</v>
      </c>
      <c r="F81" s="244" t="s">
        <v>863</v>
      </c>
      <c r="G81" s="127" t="s">
        <v>864</v>
      </c>
      <c r="H81" s="295" t="s">
        <v>865</v>
      </c>
    </row>
    <row r="82" spans="1:8">
      <c r="A82" s="127" t="str">
        <f>B82&amp;C82</f>
        <v>DefinitionsB16</v>
      </c>
      <c r="B82" s="127" t="s">
        <v>783</v>
      </c>
      <c r="C82" s="127" t="s">
        <v>866</v>
      </c>
      <c r="D82" s="127" t="s">
        <v>867</v>
      </c>
      <c r="E82" s="243" t="s">
        <v>868</v>
      </c>
      <c r="F82" s="244" t="s">
        <v>867</v>
      </c>
      <c r="G82" s="127" t="s">
        <v>867</v>
      </c>
      <c r="H82" s="295" t="s">
        <v>867</v>
      </c>
    </row>
    <row r="83" spans="1:8" ht="27">
      <c r="A83" s="127" t="str">
        <f>B83&amp;C83</f>
        <v>DefinitionsB17</v>
      </c>
      <c r="B83" s="127" t="s">
        <v>783</v>
      </c>
      <c r="C83" s="127" t="s">
        <v>869</v>
      </c>
      <c r="D83" s="127" t="s">
        <v>870</v>
      </c>
      <c r="E83" s="243" t="s">
        <v>871</v>
      </c>
      <c r="F83" s="244" t="s">
        <v>872</v>
      </c>
      <c r="G83" s="127" t="s">
        <v>873</v>
      </c>
      <c r="H83" s="295" t="s">
        <v>874</v>
      </c>
    </row>
    <row r="84" spans="1:8">
      <c r="A84" s="127" t="str">
        <f>B84&amp;C84</f>
        <v>DefinitionsB18</v>
      </c>
      <c r="B84" s="127" t="s">
        <v>783</v>
      </c>
      <c r="C84" s="127" t="s">
        <v>875</v>
      </c>
      <c r="D84" s="127" t="s">
        <v>876</v>
      </c>
      <c r="E84" s="243" t="s">
        <v>877</v>
      </c>
      <c r="F84" s="244" t="s">
        <v>878</v>
      </c>
      <c r="G84" s="127" t="s">
        <v>879</v>
      </c>
      <c r="H84" s="295" t="s">
        <v>880</v>
      </c>
    </row>
    <row r="85" spans="1:8">
      <c r="A85" s="127" t="str">
        <f>B85&amp;C85</f>
        <v>DefinitionsB19</v>
      </c>
      <c r="B85" s="127" t="s">
        <v>783</v>
      </c>
      <c r="C85" s="127" t="s">
        <v>881</v>
      </c>
      <c r="D85" s="127" t="s">
        <v>882</v>
      </c>
      <c r="E85" s="243" t="s">
        <v>883</v>
      </c>
      <c r="F85" s="244" t="s">
        <v>884</v>
      </c>
      <c r="G85" s="127" t="s">
        <v>885</v>
      </c>
      <c r="H85" s="295" t="s">
        <v>886</v>
      </c>
    </row>
    <row r="86" spans="1:8">
      <c r="A86" s="127" t="str">
        <f t="shared" si="4"/>
        <v>DefinitionsB20</v>
      </c>
      <c r="B86" s="127" t="s">
        <v>783</v>
      </c>
      <c r="C86" s="127" t="s">
        <v>887</v>
      </c>
      <c r="D86" s="127" t="s">
        <v>888</v>
      </c>
      <c r="E86" s="243" t="s">
        <v>889</v>
      </c>
      <c r="F86" s="244" t="s">
        <v>890</v>
      </c>
      <c r="G86" s="127" t="s">
        <v>891</v>
      </c>
      <c r="H86" s="295" t="s">
        <v>892</v>
      </c>
    </row>
    <row r="87" spans="1:8">
      <c r="A87" s="127" t="str">
        <f>B87&amp;C87</f>
        <v>DefinitionsB21</v>
      </c>
      <c r="B87" s="127" t="s">
        <v>783</v>
      </c>
      <c r="C87" s="127" t="s">
        <v>893</v>
      </c>
      <c r="D87" s="127" t="s">
        <v>894</v>
      </c>
      <c r="E87" s="243" t="s">
        <v>895</v>
      </c>
      <c r="F87" s="244" t="s">
        <v>896</v>
      </c>
      <c r="G87" s="127" t="s">
        <v>897</v>
      </c>
      <c r="H87" s="295" t="s">
        <v>898</v>
      </c>
    </row>
    <row r="88" spans="1:8">
      <c r="A88" s="127" t="str">
        <f t="shared" si="4"/>
        <v>DefinitionsC2</v>
      </c>
      <c r="B88" s="127" t="s">
        <v>783</v>
      </c>
      <c r="C88" s="127" t="s">
        <v>899</v>
      </c>
      <c r="D88" s="127" t="s">
        <v>900</v>
      </c>
      <c r="E88" s="261" t="s">
        <v>901</v>
      </c>
      <c r="F88" s="244" t="s">
        <v>902</v>
      </c>
      <c r="G88" s="127" t="s">
        <v>903</v>
      </c>
      <c r="H88" s="295" t="s">
        <v>904</v>
      </c>
    </row>
    <row r="89" spans="1:8" ht="71.25">
      <c r="A89" s="127" t="str">
        <f t="shared" si="4"/>
        <v>DefinitionsC3</v>
      </c>
      <c r="B89" s="127" t="s">
        <v>783</v>
      </c>
      <c r="C89" s="127" t="s">
        <v>905</v>
      </c>
      <c r="D89" s="127" t="s">
        <v>906</v>
      </c>
      <c r="E89" s="243" t="s">
        <v>907</v>
      </c>
      <c r="F89" s="244" t="s">
        <v>908</v>
      </c>
      <c r="G89" s="127" t="s">
        <v>909</v>
      </c>
      <c r="H89" s="295" t="s">
        <v>910</v>
      </c>
    </row>
    <row r="90" spans="1:8" ht="57">
      <c r="A90" s="127" t="str">
        <f t="shared" ref="A90" si="5">B90&amp;C90</f>
        <v>DefinitionsC4</v>
      </c>
      <c r="B90" s="127" t="s">
        <v>783</v>
      </c>
      <c r="C90" s="127" t="s">
        <v>911</v>
      </c>
      <c r="D90" s="127" t="s">
        <v>912</v>
      </c>
      <c r="E90" s="247" t="s">
        <v>913</v>
      </c>
      <c r="F90" s="244" t="s">
        <v>914</v>
      </c>
      <c r="G90" s="252" t="s">
        <v>915</v>
      </c>
      <c r="H90" s="295" t="s">
        <v>916</v>
      </c>
    </row>
    <row r="91" spans="1:8" ht="213.75">
      <c r="A91" s="127" t="str">
        <f>B91&amp;C91</f>
        <v>DefinitionsC5</v>
      </c>
      <c r="B91" s="127" t="s">
        <v>783</v>
      </c>
      <c r="C91" s="127" t="s">
        <v>917</v>
      </c>
      <c r="D91" s="127" t="s">
        <v>918</v>
      </c>
      <c r="E91" s="243" t="s">
        <v>919</v>
      </c>
      <c r="F91" s="244" t="s">
        <v>920</v>
      </c>
      <c r="G91" s="127" t="s">
        <v>921</v>
      </c>
      <c r="H91" s="295" t="s">
        <v>922</v>
      </c>
    </row>
    <row r="92" spans="1:8" ht="142.5">
      <c r="A92" s="127" t="str">
        <f>B92&amp;C92</f>
        <v>DefinitionsC6</v>
      </c>
      <c r="B92" s="127" t="s">
        <v>783</v>
      </c>
      <c r="C92" s="127" t="s">
        <v>923</v>
      </c>
      <c r="D92" s="127" t="s">
        <v>924</v>
      </c>
      <c r="E92" s="243" t="s">
        <v>925</v>
      </c>
      <c r="F92" s="244" t="s">
        <v>926</v>
      </c>
      <c r="G92" s="127" t="s">
        <v>927</v>
      </c>
      <c r="H92" s="295" t="s">
        <v>928</v>
      </c>
    </row>
    <row r="93" spans="1:8" ht="142.5">
      <c r="A93" s="127" t="str">
        <f t="shared" si="4"/>
        <v>DefinitionsC7</v>
      </c>
      <c r="B93" s="127" t="s">
        <v>783</v>
      </c>
      <c r="C93" s="127" t="s">
        <v>929</v>
      </c>
      <c r="D93" s="127" t="s">
        <v>930</v>
      </c>
      <c r="E93" s="243" t="s">
        <v>931</v>
      </c>
      <c r="F93" s="244" t="s">
        <v>932</v>
      </c>
      <c r="G93" s="127" t="s">
        <v>933</v>
      </c>
      <c r="H93" s="295" t="s">
        <v>934</v>
      </c>
    </row>
    <row r="94" spans="1:8" ht="99.75">
      <c r="A94" s="127" t="str">
        <f t="shared" si="4"/>
        <v>DefinitionsC8</v>
      </c>
      <c r="B94" s="127" t="s">
        <v>783</v>
      </c>
      <c r="C94" s="127" t="s">
        <v>935</v>
      </c>
      <c r="D94" s="127" t="s">
        <v>936</v>
      </c>
      <c r="E94" s="243" t="s">
        <v>937</v>
      </c>
      <c r="F94" s="244" t="s">
        <v>938</v>
      </c>
      <c r="G94" s="127" t="s">
        <v>939</v>
      </c>
      <c r="H94" s="295" t="s">
        <v>940</v>
      </c>
    </row>
    <row r="95" spans="1:8" ht="71.25">
      <c r="A95" s="127" t="str">
        <f t="shared" si="4"/>
        <v>DefinitionsC9</v>
      </c>
      <c r="B95" s="127" t="s">
        <v>783</v>
      </c>
      <c r="C95" s="127" t="s">
        <v>941</v>
      </c>
      <c r="D95" s="127" t="s">
        <v>942</v>
      </c>
      <c r="E95" s="243" t="s">
        <v>943</v>
      </c>
      <c r="F95" s="244" t="s">
        <v>944</v>
      </c>
      <c r="G95" s="127" t="s">
        <v>945</v>
      </c>
      <c r="H95" s="295" t="s">
        <v>946</v>
      </c>
    </row>
    <row r="96" spans="1:8" ht="199.5">
      <c r="A96" s="127" t="str">
        <f t="shared" si="4"/>
        <v>DefinitionsC10</v>
      </c>
      <c r="B96" s="127" t="s">
        <v>783</v>
      </c>
      <c r="C96" s="127" t="s">
        <v>947</v>
      </c>
      <c r="D96" s="127" t="s">
        <v>948</v>
      </c>
      <c r="E96" s="243" t="s">
        <v>949</v>
      </c>
      <c r="F96" s="244" t="s">
        <v>950</v>
      </c>
      <c r="G96" s="127" t="s">
        <v>951</v>
      </c>
      <c r="H96" s="295" t="s">
        <v>952</v>
      </c>
    </row>
    <row r="97" spans="1:8" ht="41.45" customHeight="1">
      <c r="A97" s="127" t="str">
        <f t="shared" si="4"/>
        <v>DefinitionsC11</v>
      </c>
      <c r="B97" s="127" t="s">
        <v>783</v>
      </c>
      <c r="C97" s="127" t="s">
        <v>953</v>
      </c>
      <c r="D97" s="249" t="s">
        <v>954</v>
      </c>
      <c r="E97" s="250" t="s">
        <v>955</v>
      </c>
      <c r="F97" s="257" t="s">
        <v>956</v>
      </c>
      <c r="G97" s="259" t="s">
        <v>957</v>
      </c>
      <c r="H97" s="301" t="s">
        <v>958</v>
      </c>
    </row>
    <row r="98" spans="1:8" ht="41.45" customHeight="1">
      <c r="A98" s="127" t="str">
        <f t="shared" si="4"/>
        <v>DefinitionsC12</v>
      </c>
      <c r="B98" s="127" t="s">
        <v>783</v>
      </c>
      <c r="C98" s="127" t="s">
        <v>959</v>
      </c>
      <c r="D98" s="249" t="s">
        <v>960</v>
      </c>
      <c r="E98" s="250" t="s">
        <v>961</v>
      </c>
      <c r="F98" s="257" t="s">
        <v>962</v>
      </c>
      <c r="G98" s="260" t="s">
        <v>963</v>
      </c>
      <c r="H98" s="295" t="s">
        <v>964</v>
      </c>
    </row>
    <row r="99" spans="1:8" ht="142.5">
      <c r="A99" s="127" t="str">
        <f t="shared" si="4"/>
        <v>DefinitionsC13</v>
      </c>
      <c r="B99" s="127" t="s">
        <v>783</v>
      </c>
      <c r="C99" s="127" t="s">
        <v>965</v>
      </c>
      <c r="D99" s="249" t="s">
        <v>966</v>
      </c>
      <c r="E99" s="250" t="s">
        <v>967</v>
      </c>
      <c r="F99" s="258" t="s">
        <v>968</v>
      </c>
      <c r="G99" s="260" t="s">
        <v>969</v>
      </c>
      <c r="H99" s="295" t="s">
        <v>970</v>
      </c>
    </row>
    <row r="100" spans="1:8" ht="57">
      <c r="A100" s="127" t="str">
        <f>B100&amp;C100</f>
        <v>DefinitionsC14</v>
      </c>
      <c r="B100" s="127" t="s">
        <v>783</v>
      </c>
      <c r="C100" s="127" t="s">
        <v>971</v>
      </c>
      <c r="D100" s="127" t="s">
        <v>972</v>
      </c>
      <c r="E100" s="243" t="s">
        <v>973</v>
      </c>
      <c r="F100" s="244" t="s">
        <v>974</v>
      </c>
      <c r="G100" s="127" t="s">
        <v>975</v>
      </c>
      <c r="H100" s="295" t="s">
        <v>976</v>
      </c>
    </row>
    <row r="101" spans="1:8" ht="185.25">
      <c r="A101" s="127" t="str">
        <f t="shared" si="4"/>
        <v>DefinitionsC15</v>
      </c>
      <c r="B101" s="127" t="s">
        <v>783</v>
      </c>
      <c r="C101" s="127" t="s">
        <v>977</v>
      </c>
      <c r="D101" s="127" t="s">
        <v>978</v>
      </c>
      <c r="E101" s="247" t="s">
        <v>979</v>
      </c>
      <c r="F101" s="244" t="s">
        <v>980</v>
      </c>
      <c r="G101" s="245" t="s">
        <v>981</v>
      </c>
      <c r="H101" s="295" t="s">
        <v>982</v>
      </c>
    </row>
    <row r="102" spans="1:8" ht="71.25">
      <c r="A102" s="127" t="str">
        <f>B102&amp;C102</f>
        <v>DefinitionsC16</v>
      </c>
      <c r="B102" s="127" t="s">
        <v>783</v>
      </c>
      <c r="C102" s="127" t="s">
        <v>983</v>
      </c>
      <c r="D102" s="127" t="s">
        <v>984</v>
      </c>
      <c r="E102" s="243" t="s">
        <v>985</v>
      </c>
      <c r="F102" s="244" t="s">
        <v>986</v>
      </c>
      <c r="G102" s="127" t="s">
        <v>987</v>
      </c>
      <c r="H102" s="295" t="s">
        <v>988</v>
      </c>
    </row>
    <row r="103" spans="1:8" ht="99.75">
      <c r="A103" s="127" t="str">
        <f>B103&amp;C103</f>
        <v>DefinitionsC17</v>
      </c>
      <c r="B103" s="127" t="s">
        <v>783</v>
      </c>
      <c r="C103" s="127" t="s">
        <v>989</v>
      </c>
      <c r="D103" s="127" t="s">
        <v>990</v>
      </c>
      <c r="E103" s="243" t="s">
        <v>991</v>
      </c>
      <c r="F103" s="244" t="s">
        <v>992</v>
      </c>
      <c r="G103" s="127" t="s">
        <v>993</v>
      </c>
      <c r="H103" s="295" t="s">
        <v>994</v>
      </c>
    </row>
    <row r="104" spans="1:8" ht="256.5">
      <c r="A104" s="127" t="str">
        <f>B104&amp;C104</f>
        <v>DefinitionsC18</v>
      </c>
      <c r="B104" s="127" t="s">
        <v>783</v>
      </c>
      <c r="C104" s="127" t="s">
        <v>995</v>
      </c>
      <c r="D104" s="127" t="s">
        <v>996</v>
      </c>
      <c r="E104" s="243" t="s">
        <v>997</v>
      </c>
      <c r="F104" s="244" t="s">
        <v>998</v>
      </c>
      <c r="G104" s="127" t="s">
        <v>999</v>
      </c>
      <c r="H104" s="295" t="s">
        <v>1000</v>
      </c>
    </row>
    <row r="105" spans="1:8" ht="213.75">
      <c r="A105" s="127" t="str">
        <f>B105&amp;C105</f>
        <v>DefinitionsC19</v>
      </c>
      <c r="B105" s="127" t="s">
        <v>783</v>
      </c>
      <c r="C105" s="127" t="s">
        <v>1001</v>
      </c>
      <c r="D105" s="127" t="s">
        <v>1002</v>
      </c>
      <c r="E105" s="243" t="s">
        <v>1003</v>
      </c>
      <c r="F105" s="244" t="s">
        <v>1004</v>
      </c>
      <c r="G105" s="252" t="s">
        <v>1005</v>
      </c>
      <c r="H105" s="295" t="s">
        <v>1006</v>
      </c>
    </row>
    <row r="106" spans="1:8" ht="114">
      <c r="A106" s="127" t="str">
        <f t="shared" si="4"/>
        <v>DefinitionsC20</v>
      </c>
      <c r="B106" s="127" t="s">
        <v>783</v>
      </c>
      <c r="C106" s="127" t="s">
        <v>1007</v>
      </c>
      <c r="D106" s="249" t="s">
        <v>1008</v>
      </c>
      <c r="E106" s="250" t="s">
        <v>1009</v>
      </c>
      <c r="F106" s="258" t="s">
        <v>1010</v>
      </c>
      <c r="G106" s="259" t="s">
        <v>1011</v>
      </c>
      <c r="H106" s="295" t="s">
        <v>1012</v>
      </c>
    </row>
    <row r="107" spans="1:8" ht="99.75">
      <c r="A107" s="127" t="str">
        <f>B107&amp;C107</f>
        <v>DefinitionsC21</v>
      </c>
      <c r="B107" s="127" t="s">
        <v>783</v>
      </c>
      <c r="C107" s="127" t="s">
        <v>1013</v>
      </c>
      <c r="D107" s="127" t="s">
        <v>1014</v>
      </c>
      <c r="E107" s="243" t="s">
        <v>1015</v>
      </c>
      <c r="F107" s="244" t="s">
        <v>1016</v>
      </c>
      <c r="G107" s="127" t="s">
        <v>1017</v>
      </c>
      <c r="H107" s="295" t="s">
        <v>1018</v>
      </c>
    </row>
    <row r="108" spans="1:8" ht="28.5">
      <c r="A108" s="127" t="str">
        <f t="shared" si="4"/>
        <v>DeclarationD2</v>
      </c>
      <c r="B108" s="127" t="s">
        <v>1019</v>
      </c>
      <c r="C108" s="127" t="s">
        <v>1020</v>
      </c>
      <c r="D108" s="249" t="s">
        <v>1021</v>
      </c>
      <c r="E108" s="249" t="s">
        <v>1022</v>
      </c>
      <c r="F108" s="257" t="s">
        <v>1023</v>
      </c>
      <c r="G108" s="262" t="s">
        <v>1024</v>
      </c>
      <c r="H108" s="295" t="s">
        <v>1025</v>
      </c>
    </row>
    <row r="109" spans="1:8">
      <c r="A109" s="127" t="str">
        <f t="shared" si="4"/>
        <v>DeclarationF3</v>
      </c>
      <c r="B109" s="127" t="s">
        <v>1019</v>
      </c>
      <c r="C109" s="127" t="s">
        <v>1026</v>
      </c>
      <c r="D109" s="127" t="s">
        <v>1027</v>
      </c>
      <c r="E109" s="243" t="s">
        <v>1028</v>
      </c>
      <c r="F109" s="244" t="s">
        <v>1029</v>
      </c>
      <c r="G109" s="127" t="s">
        <v>1030</v>
      </c>
      <c r="H109" s="295" t="s">
        <v>1031</v>
      </c>
    </row>
    <row r="110" spans="1:8" ht="28.5">
      <c r="A110" s="127" t="str">
        <f t="shared" si="4"/>
        <v>DeclarationI3</v>
      </c>
      <c r="B110" s="127" t="s">
        <v>1019</v>
      </c>
      <c r="C110" s="127" t="s">
        <v>1032</v>
      </c>
      <c r="D110" s="127" t="s">
        <v>1033</v>
      </c>
      <c r="E110" s="243" t="s">
        <v>1034</v>
      </c>
      <c r="F110" s="244" t="s">
        <v>1035</v>
      </c>
      <c r="G110" s="127" t="s">
        <v>1036</v>
      </c>
      <c r="H110" s="295" t="s">
        <v>1037</v>
      </c>
    </row>
    <row r="111" spans="1:8">
      <c r="A111" s="127" t="str">
        <f t="shared" si="4"/>
        <v>DeclarationI4</v>
      </c>
      <c r="B111" s="127" t="s">
        <v>1019</v>
      </c>
      <c r="C111" s="127" t="s">
        <v>1038</v>
      </c>
      <c r="D111" s="127" t="s">
        <v>1039</v>
      </c>
      <c r="E111" s="243" t="s">
        <v>1040</v>
      </c>
      <c r="F111" s="244" t="s">
        <v>1041</v>
      </c>
      <c r="G111" s="127" t="s">
        <v>1042</v>
      </c>
      <c r="H111" s="295" t="s">
        <v>1043</v>
      </c>
    </row>
    <row r="112" spans="1:8" ht="28.5">
      <c r="A112" s="127" t="str">
        <f t="shared" si="4"/>
        <v>DeclarationB4</v>
      </c>
      <c r="B112" s="127" t="s">
        <v>1019</v>
      </c>
      <c r="C112" s="127" t="s">
        <v>795</v>
      </c>
      <c r="D112" s="127" t="s">
        <v>1044</v>
      </c>
      <c r="E112" s="243" t="s">
        <v>1045</v>
      </c>
      <c r="F112" s="244" t="s">
        <v>1046</v>
      </c>
      <c r="G112" s="127" t="s">
        <v>1047</v>
      </c>
      <c r="H112" s="295" t="s">
        <v>1048</v>
      </c>
    </row>
    <row r="113" spans="1:8" ht="42.75">
      <c r="A113" s="127" t="str">
        <f t="shared" si="4"/>
        <v>DeclarationB6</v>
      </c>
      <c r="B113" s="127" t="s">
        <v>1019</v>
      </c>
      <c r="C113" s="127" t="s">
        <v>807</v>
      </c>
      <c r="D113" s="127" t="s">
        <v>1049</v>
      </c>
      <c r="E113" s="263" t="s">
        <v>1050</v>
      </c>
      <c r="F113" s="289" t="s">
        <v>1051</v>
      </c>
      <c r="G113" s="127" t="s">
        <v>1052</v>
      </c>
      <c r="H113" s="295" t="s">
        <v>1053</v>
      </c>
    </row>
    <row r="114" spans="1:8">
      <c r="A114" s="127" t="str">
        <f t="shared" si="4"/>
        <v>DeclarationB7</v>
      </c>
      <c r="B114" s="127" t="s">
        <v>1019</v>
      </c>
      <c r="C114" s="127" t="s">
        <v>813</v>
      </c>
      <c r="D114" s="127" t="s">
        <v>1054</v>
      </c>
      <c r="E114" s="243" t="s">
        <v>1055</v>
      </c>
      <c r="F114" s="244" t="s">
        <v>1056</v>
      </c>
      <c r="G114" s="127" t="s">
        <v>1057</v>
      </c>
      <c r="H114" s="295" t="s">
        <v>1058</v>
      </c>
    </row>
    <row r="115" spans="1:8" ht="15.75">
      <c r="A115" s="127" t="str">
        <f t="shared" si="4"/>
        <v>DeclarationB8</v>
      </c>
      <c r="B115" s="127" t="s">
        <v>1019</v>
      </c>
      <c r="C115" s="127" t="s">
        <v>819</v>
      </c>
      <c r="D115" s="127" t="s">
        <v>1059</v>
      </c>
      <c r="E115" s="243" t="s">
        <v>1060</v>
      </c>
      <c r="F115" s="244" t="s">
        <v>1061</v>
      </c>
      <c r="G115" s="127" t="s">
        <v>1062</v>
      </c>
      <c r="H115" s="295" t="s">
        <v>1063</v>
      </c>
    </row>
    <row r="116" spans="1:8" ht="15.75">
      <c r="A116" s="127" t="str">
        <f t="shared" si="4"/>
        <v>DeclarationB9</v>
      </c>
      <c r="B116" s="127" t="s">
        <v>1019</v>
      </c>
      <c r="C116" s="127" t="s">
        <v>825</v>
      </c>
      <c r="D116" s="127" t="s">
        <v>1064</v>
      </c>
      <c r="E116" s="243" t="s">
        <v>1065</v>
      </c>
      <c r="F116" s="244" t="s">
        <v>1066</v>
      </c>
      <c r="G116" s="127" t="s">
        <v>1067</v>
      </c>
      <c r="H116" s="295" t="s">
        <v>1068</v>
      </c>
    </row>
    <row r="117" spans="1:8" ht="28.5">
      <c r="A117" s="127" t="str">
        <f t="shared" si="4"/>
        <v>DeclarationB10</v>
      </c>
      <c r="B117" s="127" t="s">
        <v>1019</v>
      </c>
      <c r="C117" s="127" t="s">
        <v>831</v>
      </c>
      <c r="D117" s="127" t="s">
        <v>1069</v>
      </c>
      <c r="E117" s="243" t="s">
        <v>1070</v>
      </c>
      <c r="F117" s="244" t="s">
        <v>1071</v>
      </c>
      <c r="G117" s="127" t="s">
        <v>1072</v>
      </c>
      <c r="H117" s="295" t="s">
        <v>1073</v>
      </c>
    </row>
    <row r="118" spans="1:8" ht="28.5">
      <c r="A118" s="127" t="str">
        <f>B118&amp;C118</f>
        <v>DeclarationB10A</v>
      </c>
      <c r="B118" s="127" t="s">
        <v>1019</v>
      </c>
      <c r="C118" s="127" t="s">
        <v>1074</v>
      </c>
      <c r="D118" s="127" t="s">
        <v>1069</v>
      </c>
      <c r="E118" s="243" t="s">
        <v>1070</v>
      </c>
      <c r="F118" s="244" t="s">
        <v>1075</v>
      </c>
      <c r="G118" s="127" t="s">
        <v>1072</v>
      </c>
      <c r="H118" s="295" t="s">
        <v>1073</v>
      </c>
    </row>
    <row r="119" spans="1:8" ht="28.5">
      <c r="A119" s="127" t="str">
        <f>B119&amp;C119</f>
        <v>DeclarationB10C</v>
      </c>
      <c r="B119" s="127" t="s">
        <v>1019</v>
      </c>
      <c r="C119" s="127" t="s">
        <v>1076</v>
      </c>
      <c r="D119" s="127" t="s">
        <v>1077</v>
      </c>
      <c r="E119" s="243" t="s">
        <v>1078</v>
      </c>
      <c r="F119" s="244" t="s">
        <v>1079</v>
      </c>
      <c r="G119" s="127" t="s">
        <v>1080</v>
      </c>
      <c r="H119" s="295" t="s">
        <v>1081</v>
      </c>
    </row>
    <row r="120" spans="1:8" ht="28.5">
      <c r="A120" s="127" t="str">
        <f>B120&amp;C120</f>
        <v>DeclarationB10B</v>
      </c>
      <c r="B120" s="127" t="s">
        <v>1019</v>
      </c>
      <c r="C120" s="127" t="s">
        <v>1082</v>
      </c>
      <c r="D120" s="127" t="s">
        <v>1083</v>
      </c>
      <c r="E120" s="243" t="s">
        <v>1084</v>
      </c>
      <c r="F120" s="244" t="s">
        <v>1085</v>
      </c>
      <c r="G120" s="127" t="s">
        <v>1086</v>
      </c>
      <c r="H120" s="295" t="s">
        <v>1087</v>
      </c>
    </row>
    <row r="121" spans="1:8" ht="28.5">
      <c r="A121" s="127" t="str">
        <f>B121&amp;C121</f>
        <v>DeclarationD11</v>
      </c>
      <c r="B121" s="127" t="s">
        <v>1019</v>
      </c>
      <c r="C121" s="127" t="s">
        <v>1088</v>
      </c>
      <c r="D121" s="127" t="s">
        <v>1089</v>
      </c>
      <c r="E121" s="243" t="s">
        <v>1090</v>
      </c>
      <c r="F121" s="244" t="s">
        <v>1091</v>
      </c>
      <c r="G121" s="127" t="s">
        <v>1092</v>
      </c>
      <c r="H121" s="295" t="s">
        <v>1093</v>
      </c>
    </row>
    <row r="122" spans="1:8" ht="28.5">
      <c r="A122" s="127" t="str">
        <f t="shared" si="4"/>
        <v>DeclarationB12</v>
      </c>
      <c r="B122" s="127" t="s">
        <v>1019</v>
      </c>
      <c r="C122" s="127" t="s">
        <v>842</v>
      </c>
      <c r="D122" s="127" t="s">
        <v>1094</v>
      </c>
      <c r="E122" s="243" t="s">
        <v>1095</v>
      </c>
      <c r="F122" s="244" t="s">
        <v>1096</v>
      </c>
      <c r="G122" s="127" t="s">
        <v>1097</v>
      </c>
      <c r="H122" s="295" t="s">
        <v>1098</v>
      </c>
    </row>
    <row r="123" spans="1:8" ht="28.5">
      <c r="A123" s="127" t="str">
        <f t="shared" si="4"/>
        <v>DeclarationB13</v>
      </c>
      <c r="B123" s="127" t="s">
        <v>1019</v>
      </c>
      <c r="C123" s="127" t="s">
        <v>848</v>
      </c>
      <c r="D123" s="127" t="s">
        <v>1099</v>
      </c>
      <c r="E123" s="243" t="s">
        <v>1100</v>
      </c>
      <c r="F123" s="244" t="s">
        <v>1101</v>
      </c>
      <c r="G123" s="127" t="s">
        <v>1102</v>
      </c>
      <c r="H123" s="295" t="s">
        <v>1103</v>
      </c>
    </row>
    <row r="124" spans="1:8" ht="28.5">
      <c r="A124" s="127" t="str">
        <f t="shared" si="4"/>
        <v>DeclarationB14</v>
      </c>
      <c r="B124" s="127" t="s">
        <v>1019</v>
      </c>
      <c r="C124" s="127" t="s">
        <v>854</v>
      </c>
      <c r="D124" s="127" t="s">
        <v>1104</v>
      </c>
      <c r="E124" s="243" t="s">
        <v>1105</v>
      </c>
      <c r="F124" s="244" t="s">
        <v>1106</v>
      </c>
      <c r="G124" s="127" t="s">
        <v>1107</v>
      </c>
      <c r="H124" s="295" t="s">
        <v>1108</v>
      </c>
    </row>
    <row r="125" spans="1:8" ht="28.5">
      <c r="A125" s="127" t="str">
        <f t="shared" si="4"/>
        <v>DeclarationB15</v>
      </c>
      <c r="B125" s="127" t="s">
        <v>1019</v>
      </c>
      <c r="C125" s="127" t="s">
        <v>860</v>
      </c>
      <c r="D125" s="127" t="s">
        <v>1109</v>
      </c>
      <c r="E125" s="243" t="s">
        <v>1110</v>
      </c>
      <c r="F125" s="244" t="s">
        <v>1111</v>
      </c>
      <c r="G125" s="127" t="s">
        <v>1112</v>
      </c>
      <c r="H125" s="295" t="s">
        <v>1113</v>
      </c>
    </row>
    <row r="126" spans="1:8" ht="28.5">
      <c r="A126" s="127" t="str">
        <f t="shared" si="4"/>
        <v>DeclarationB16</v>
      </c>
      <c r="B126" s="127" t="s">
        <v>1019</v>
      </c>
      <c r="C126" s="127" t="s">
        <v>866</v>
      </c>
      <c r="D126" s="127" t="s">
        <v>1114</v>
      </c>
      <c r="E126" s="243" t="s">
        <v>1115</v>
      </c>
      <c r="F126" s="244" t="s">
        <v>1116</v>
      </c>
      <c r="G126" s="127" t="s">
        <v>1117</v>
      </c>
      <c r="H126" s="295" t="s">
        <v>1118</v>
      </c>
    </row>
    <row r="127" spans="1:8" ht="28.5">
      <c r="A127" s="127" t="str">
        <f t="shared" si="4"/>
        <v>DeclarationB17</v>
      </c>
      <c r="B127" s="127" t="s">
        <v>1019</v>
      </c>
      <c r="C127" s="127" t="s">
        <v>869</v>
      </c>
      <c r="D127" s="127" t="s">
        <v>1119</v>
      </c>
      <c r="E127" s="243" t="s">
        <v>1120</v>
      </c>
      <c r="F127" s="244" t="s">
        <v>1121</v>
      </c>
      <c r="G127" s="127" t="s">
        <v>1122</v>
      </c>
      <c r="H127" s="295" t="s">
        <v>1123</v>
      </c>
    </row>
    <row r="128" spans="1:8" ht="28.5">
      <c r="A128" s="127" t="str">
        <f t="shared" si="4"/>
        <v>DeclarationB18</v>
      </c>
      <c r="B128" s="127" t="s">
        <v>1019</v>
      </c>
      <c r="C128" s="127" t="s">
        <v>875</v>
      </c>
      <c r="D128" s="127" t="s">
        <v>1124</v>
      </c>
      <c r="E128" s="243" t="s">
        <v>1125</v>
      </c>
      <c r="F128" s="244" t="s">
        <v>1126</v>
      </c>
      <c r="G128" s="127" t="s">
        <v>1127</v>
      </c>
      <c r="H128" s="295" t="s">
        <v>1128</v>
      </c>
    </row>
    <row r="129" spans="1:8" ht="28.5">
      <c r="A129" s="127" t="str">
        <f t="shared" si="4"/>
        <v>DeclarationB19</v>
      </c>
      <c r="B129" s="127" t="s">
        <v>1019</v>
      </c>
      <c r="C129" s="127" t="s">
        <v>881</v>
      </c>
      <c r="D129" s="127" t="s">
        <v>1129</v>
      </c>
      <c r="E129" s="243" t="s">
        <v>1130</v>
      </c>
      <c r="F129" s="244" t="s">
        <v>1131</v>
      </c>
      <c r="G129" s="127" t="s">
        <v>1132</v>
      </c>
      <c r="H129" s="295" t="s">
        <v>1133</v>
      </c>
    </row>
    <row r="130" spans="1:8" ht="28.5">
      <c r="A130" s="127" t="str">
        <f t="shared" si="4"/>
        <v>DeclarationB20</v>
      </c>
      <c r="B130" s="127" t="s">
        <v>1019</v>
      </c>
      <c r="C130" s="127" t="s">
        <v>887</v>
      </c>
      <c r="D130" s="127" t="s">
        <v>1134</v>
      </c>
      <c r="E130" s="243" t="s">
        <v>1135</v>
      </c>
      <c r="F130" s="244" t="s">
        <v>1136</v>
      </c>
      <c r="G130" s="127" t="s">
        <v>1137</v>
      </c>
      <c r="H130" s="295" t="s">
        <v>1138</v>
      </c>
    </row>
    <row r="131" spans="1:8" ht="28.5">
      <c r="A131" s="127" t="str">
        <f t="shared" si="4"/>
        <v>DeclarationB21</v>
      </c>
      <c r="B131" s="127" t="s">
        <v>1019</v>
      </c>
      <c r="C131" s="127" t="s">
        <v>893</v>
      </c>
      <c r="D131" s="127" t="s">
        <v>1139</v>
      </c>
      <c r="E131" s="243" t="s">
        <v>1140</v>
      </c>
      <c r="F131" s="244" t="s">
        <v>1141</v>
      </c>
      <c r="G131" s="127" t="s">
        <v>1142</v>
      </c>
      <c r="H131" s="295" t="s">
        <v>1143</v>
      </c>
    </row>
    <row r="132" spans="1:8" ht="28.5">
      <c r="A132" s="127" t="str">
        <f t="shared" si="4"/>
        <v>DeclarationB22</v>
      </c>
      <c r="B132" s="127" t="s">
        <v>1019</v>
      </c>
      <c r="C132" s="127" t="s">
        <v>1144</v>
      </c>
      <c r="D132" s="127" t="s">
        <v>1145</v>
      </c>
      <c r="E132" s="243" t="s">
        <v>1146</v>
      </c>
      <c r="F132" s="244" t="s">
        <v>1147</v>
      </c>
      <c r="G132" s="127" t="s">
        <v>1148</v>
      </c>
      <c r="H132" s="295" t="s">
        <v>1149</v>
      </c>
    </row>
    <row r="133" spans="1:8" ht="28.5">
      <c r="A133" s="127" t="str">
        <f t="shared" si="4"/>
        <v>DeclarationB24</v>
      </c>
      <c r="B133" s="127" t="s">
        <v>1019</v>
      </c>
      <c r="C133" s="127" t="s">
        <v>1150</v>
      </c>
      <c r="D133" s="127" t="s">
        <v>1151</v>
      </c>
      <c r="E133" s="243" t="s">
        <v>1152</v>
      </c>
      <c r="F133" s="244" t="s">
        <v>1153</v>
      </c>
      <c r="G133" s="127" t="s">
        <v>1154</v>
      </c>
      <c r="H133" s="295" t="s">
        <v>1155</v>
      </c>
    </row>
    <row r="134" spans="1:8" ht="49.5">
      <c r="A134" s="127" t="str">
        <f>B134&amp;C134</f>
        <v>DeclarationB25</v>
      </c>
      <c r="B134" s="127" t="s">
        <v>1019</v>
      </c>
      <c r="C134" s="127" t="s">
        <v>1156</v>
      </c>
      <c r="D134" s="127" t="s">
        <v>1157</v>
      </c>
      <c r="E134" s="243" t="s">
        <v>1158</v>
      </c>
      <c r="F134" s="289" t="s">
        <v>1159</v>
      </c>
      <c r="G134" s="127" t="s">
        <v>1160</v>
      </c>
      <c r="H134" s="295" t="s">
        <v>1161</v>
      </c>
    </row>
    <row r="135" spans="1:8" ht="28.5">
      <c r="A135" s="127" t="str">
        <f>B135&amp;C135</f>
        <v>DeclarationB31</v>
      </c>
      <c r="B135" s="127" t="s">
        <v>1019</v>
      </c>
      <c r="C135" s="127" t="s">
        <v>1162</v>
      </c>
      <c r="D135" s="127" t="s">
        <v>1163</v>
      </c>
      <c r="E135" s="127" t="s">
        <v>1164</v>
      </c>
      <c r="F135" s="289" t="s">
        <v>1165</v>
      </c>
      <c r="G135" s="127" t="s">
        <v>1166</v>
      </c>
      <c r="H135" s="295" t="s">
        <v>1167</v>
      </c>
    </row>
    <row r="136" spans="1:8" ht="81">
      <c r="A136" s="127" t="str">
        <f t="shared" si="4"/>
        <v>DeclarationB37</v>
      </c>
      <c r="B136" s="127" t="s">
        <v>1019</v>
      </c>
      <c r="C136" s="127" t="s">
        <v>1168</v>
      </c>
      <c r="D136" s="127" t="s">
        <v>1169</v>
      </c>
      <c r="E136" s="127" t="s">
        <v>1170</v>
      </c>
      <c r="F136" s="244" t="s">
        <v>1171</v>
      </c>
      <c r="G136" s="127" t="s">
        <v>1172</v>
      </c>
      <c r="H136" s="295" t="s">
        <v>1173</v>
      </c>
    </row>
    <row r="137" spans="1:8" ht="28.5">
      <c r="A137" s="127" t="str">
        <f t="shared" si="4"/>
        <v>DeclarationB43</v>
      </c>
      <c r="B137" s="127" t="s">
        <v>1019</v>
      </c>
      <c r="C137" s="127" t="s">
        <v>1174</v>
      </c>
      <c r="D137" s="127" t="s">
        <v>1175</v>
      </c>
      <c r="E137" s="243" t="s">
        <v>1176</v>
      </c>
      <c r="F137" s="244" t="s">
        <v>1177</v>
      </c>
      <c r="G137" s="127" t="s">
        <v>1178</v>
      </c>
      <c r="H137" s="295" t="s">
        <v>1179</v>
      </c>
    </row>
    <row r="138" spans="1:8" ht="28.5">
      <c r="A138" s="127" t="str">
        <f t="shared" si="4"/>
        <v>DeclarationB49</v>
      </c>
      <c r="B138" s="127" t="s">
        <v>1019</v>
      </c>
      <c r="C138" s="127" t="s">
        <v>1180</v>
      </c>
      <c r="D138" s="127" t="s">
        <v>1181</v>
      </c>
      <c r="E138" s="243" t="s">
        <v>1182</v>
      </c>
      <c r="F138" s="289" t="s">
        <v>1183</v>
      </c>
      <c r="G138" s="127" t="s">
        <v>1184</v>
      </c>
      <c r="H138" s="295" t="s">
        <v>1185</v>
      </c>
    </row>
    <row r="139" spans="1:8" ht="42.75">
      <c r="A139" s="127" t="str">
        <f t="shared" si="4"/>
        <v>DeclarationB55</v>
      </c>
      <c r="B139" s="127" t="s">
        <v>1019</v>
      </c>
      <c r="C139" s="127" t="s">
        <v>1186</v>
      </c>
      <c r="D139" s="127" t="s">
        <v>1187</v>
      </c>
      <c r="E139" s="247" t="s">
        <v>1188</v>
      </c>
      <c r="F139" s="244" t="s">
        <v>1189</v>
      </c>
      <c r="G139" s="127" t="s">
        <v>1190</v>
      </c>
      <c r="H139" s="295" t="s">
        <v>1191</v>
      </c>
    </row>
    <row r="140" spans="1:8" ht="42.75">
      <c r="A140" s="127" t="str">
        <f t="shared" si="4"/>
        <v>DeclarationB61</v>
      </c>
      <c r="B140" s="127" t="s">
        <v>1019</v>
      </c>
      <c r="C140" s="127" t="s">
        <v>1192</v>
      </c>
      <c r="D140" s="127" t="s">
        <v>1193</v>
      </c>
      <c r="E140" s="247" t="s">
        <v>1194</v>
      </c>
      <c r="F140" s="244" t="s">
        <v>1195</v>
      </c>
      <c r="G140" s="127" t="s">
        <v>1196</v>
      </c>
      <c r="H140" s="295" t="s">
        <v>1197</v>
      </c>
    </row>
    <row r="141" spans="1:8" ht="28.5">
      <c r="A141" s="127" t="str">
        <f t="shared" si="4"/>
        <v>DeclarationB67</v>
      </c>
      <c r="B141" s="127" t="s">
        <v>1019</v>
      </c>
      <c r="C141" s="127" t="s">
        <v>1198</v>
      </c>
      <c r="D141" s="127" t="s">
        <v>1199</v>
      </c>
      <c r="E141" s="243" t="s">
        <v>1200</v>
      </c>
      <c r="F141" s="244" t="s">
        <v>1201</v>
      </c>
      <c r="G141" s="127" t="s">
        <v>1202</v>
      </c>
      <c r="H141" s="295" t="s">
        <v>1203</v>
      </c>
    </row>
    <row r="142" spans="1:8" ht="28.5">
      <c r="A142" s="127" t="str">
        <f t="shared" si="4"/>
        <v>DeclarationB69</v>
      </c>
      <c r="B142" s="127" t="s">
        <v>1019</v>
      </c>
      <c r="C142" s="127" t="s">
        <v>1204</v>
      </c>
      <c r="D142" s="127" t="s">
        <v>1205</v>
      </c>
      <c r="E142" s="243" t="s">
        <v>12756</v>
      </c>
      <c r="F142" s="289" t="s">
        <v>1206</v>
      </c>
      <c r="G142" s="127" t="s">
        <v>1207</v>
      </c>
      <c r="H142" s="295" t="s">
        <v>1208</v>
      </c>
    </row>
    <row r="143" spans="1:8" ht="54">
      <c r="A143" s="127" t="str">
        <f t="shared" si="4"/>
        <v>DeclarationB71</v>
      </c>
      <c r="B143" s="127" t="s">
        <v>1019</v>
      </c>
      <c r="C143" s="127" t="s">
        <v>1209</v>
      </c>
      <c r="D143" s="127" t="s">
        <v>1210</v>
      </c>
      <c r="E143" s="243" t="s">
        <v>12757</v>
      </c>
      <c r="F143" s="244" t="s">
        <v>1211</v>
      </c>
      <c r="G143" s="127" t="s">
        <v>1212</v>
      </c>
      <c r="H143" s="295" t="s">
        <v>1213</v>
      </c>
    </row>
    <row r="144" spans="1:8" ht="57">
      <c r="A144" s="127" t="str">
        <f t="shared" ref="A144:A177" si="6">B144&amp;C144</f>
        <v>Declaration</v>
      </c>
      <c r="B144" s="127" t="s">
        <v>1019</v>
      </c>
      <c r="D144" s="127" t="s">
        <v>1214</v>
      </c>
      <c r="E144" s="243" t="s">
        <v>1215</v>
      </c>
      <c r="F144" s="264" t="s">
        <v>1216</v>
      </c>
      <c r="G144" s="127" t="s">
        <v>1217</v>
      </c>
      <c r="H144" s="295" t="s">
        <v>1218</v>
      </c>
    </row>
    <row r="145" spans="1:8" ht="71.25">
      <c r="A145" s="127" t="str">
        <f t="shared" si="6"/>
        <v>DeclarationB73</v>
      </c>
      <c r="B145" s="127" t="s">
        <v>1019</v>
      </c>
      <c r="C145" s="127" t="s">
        <v>1219</v>
      </c>
      <c r="D145" s="127" t="s">
        <v>1220</v>
      </c>
      <c r="E145" s="247" t="s">
        <v>1221</v>
      </c>
      <c r="F145" s="244" t="s">
        <v>1222</v>
      </c>
      <c r="G145" s="127" t="s">
        <v>1223</v>
      </c>
      <c r="H145" s="295" t="s">
        <v>1224</v>
      </c>
    </row>
    <row r="146" spans="1:8" ht="40.5">
      <c r="A146" s="127" t="str">
        <f t="shared" si="6"/>
        <v>DeclarationB77</v>
      </c>
      <c r="B146" s="127" t="s">
        <v>1019</v>
      </c>
      <c r="C146" s="127" t="s">
        <v>1225</v>
      </c>
      <c r="D146" s="127" t="s">
        <v>1226</v>
      </c>
      <c r="E146" s="243" t="s">
        <v>12758</v>
      </c>
      <c r="F146" s="244" t="s">
        <v>1227</v>
      </c>
      <c r="G146" s="127" t="s">
        <v>1228</v>
      </c>
      <c r="H146" s="301" t="s">
        <v>1229</v>
      </c>
    </row>
    <row r="147" spans="1:8" ht="42.75">
      <c r="A147" s="127" t="str">
        <f t="shared" si="6"/>
        <v>DeclarationB79</v>
      </c>
      <c r="B147" s="127" t="s">
        <v>1019</v>
      </c>
      <c r="C147" s="127" t="s">
        <v>1230</v>
      </c>
      <c r="D147" s="127" t="s">
        <v>1231</v>
      </c>
      <c r="E147" s="247" t="s">
        <v>1232</v>
      </c>
      <c r="F147" s="289" t="s">
        <v>1233</v>
      </c>
      <c r="G147" s="127" t="s">
        <v>1234</v>
      </c>
      <c r="H147" s="295" t="s">
        <v>1235</v>
      </c>
    </row>
    <row r="148" spans="1:8" ht="42.75">
      <c r="A148" s="127" t="str">
        <f t="shared" si="6"/>
        <v>DeclarationB81</v>
      </c>
      <c r="B148" s="127" t="s">
        <v>1019</v>
      </c>
      <c r="C148" s="127" t="s">
        <v>1236</v>
      </c>
      <c r="D148" s="127" t="s">
        <v>1237</v>
      </c>
      <c r="E148" s="243" t="s">
        <v>12759</v>
      </c>
      <c r="F148" s="244" t="s">
        <v>1238</v>
      </c>
      <c r="G148" s="127" t="s">
        <v>1239</v>
      </c>
      <c r="H148" s="295" t="s">
        <v>1240</v>
      </c>
    </row>
    <row r="149" spans="1:8" ht="28.5">
      <c r="A149" s="127" t="str">
        <f t="shared" si="6"/>
        <v>DeclarationB83</v>
      </c>
      <c r="B149" s="127" t="s">
        <v>1019</v>
      </c>
      <c r="C149" s="127" t="s">
        <v>1241</v>
      </c>
      <c r="D149" s="127" t="s">
        <v>1242</v>
      </c>
      <c r="E149" s="243" t="s">
        <v>1243</v>
      </c>
      <c r="F149" s="244" t="s">
        <v>1244</v>
      </c>
      <c r="G149" s="127" t="s">
        <v>1245</v>
      </c>
      <c r="H149" s="301" t="s">
        <v>1246</v>
      </c>
    </row>
    <row r="150" spans="1:8" ht="28.5">
      <c r="A150" s="127" t="str">
        <f t="shared" si="6"/>
        <v>DeclarationD25</v>
      </c>
      <c r="B150" s="127" t="s">
        <v>1019</v>
      </c>
      <c r="C150" s="127" t="s">
        <v>1247</v>
      </c>
      <c r="D150" s="127" t="s">
        <v>1248</v>
      </c>
      <c r="E150" s="243" t="s">
        <v>1249</v>
      </c>
      <c r="F150" s="244" t="s">
        <v>1249</v>
      </c>
      <c r="G150" s="127" t="s">
        <v>1250</v>
      </c>
      <c r="H150" s="295" t="s">
        <v>1251</v>
      </c>
    </row>
    <row r="151" spans="1:8" ht="28.5">
      <c r="A151" s="127" t="str">
        <f t="shared" si="6"/>
        <v>DeclarationB68</v>
      </c>
      <c r="B151" s="127" t="s">
        <v>1019</v>
      </c>
      <c r="C151" s="127" t="s">
        <v>1252</v>
      </c>
      <c r="D151" s="127" t="s">
        <v>1253</v>
      </c>
      <c r="E151" s="243" t="s">
        <v>1254</v>
      </c>
      <c r="F151" s="244" t="s">
        <v>1255</v>
      </c>
      <c r="G151" s="127" t="s">
        <v>1256</v>
      </c>
      <c r="H151" s="295" t="s">
        <v>1253</v>
      </c>
    </row>
    <row r="152" spans="1:8" ht="28.5">
      <c r="A152" s="127" t="str">
        <f t="shared" si="6"/>
        <v>DeclarationG25</v>
      </c>
      <c r="B152" s="127" t="s">
        <v>1019</v>
      </c>
      <c r="C152" s="127" t="s">
        <v>1257</v>
      </c>
      <c r="D152" s="127" t="s">
        <v>1258</v>
      </c>
      <c r="E152" s="243" t="s">
        <v>1259</v>
      </c>
      <c r="F152" s="244" t="s">
        <v>1260</v>
      </c>
      <c r="G152" s="127" t="s">
        <v>1261</v>
      </c>
      <c r="H152" s="295" t="s">
        <v>1262</v>
      </c>
    </row>
    <row r="153" spans="1:8" ht="28.5">
      <c r="A153" s="127" t="str">
        <f t="shared" si="6"/>
        <v>DeclarationB26</v>
      </c>
      <c r="B153" s="127" t="s">
        <v>1019</v>
      </c>
      <c r="C153" s="127" t="s">
        <v>1263</v>
      </c>
      <c r="D153" s="127" t="s">
        <v>44</v>
      </c>
      <c r="E153" s="243" t="s">
        <v>1264</v>
      </c>
      <c r="F153" s="244" t="s">
        <v>1265</v>
      </c>
      <c r="G153" s="127" t="s">
        <v>1266</v>
      </c>
      <c r="H153" s="295" t="s">
        <v>44</v>
      </c>
    </row>
    <row r="154" spans="1:8" ht="28.5">
      <c r="A154" s="127" t="str">
        <f t="shared" si="6"/>
        <v>DeclarationB27</v>
      </c>
      <c r="B154" s="127" t="s">
        <v>1019</v>
      </c>
      <c r="C154" s="127" t="s">
        <v>1267</v>
      </c>
      <c r="D154" s="127" t="s">
        <v>45</v>
      </c>
      <c r="E154" s="243" t="s">
        <v>12732</v>
      </c>
      <c r="F154" s="265" t="s">
        <v>1268</v>
      </c>
      <c r="G154" t="s">
        <v>12731</v>
      </c>
      <c r="H154" s="295" t="s">
        <v>45</v>
      </c>
    </row>
    <row r="155" spans="1:8" ht="28.5">
      <c r="A155" s="127" t="str">
        <f t="shared" si="6"/>
        <v>DeclarationB28</v>
      </c>
      <c r="B155" s="127" t="s">
        <v>1019</v>
      </c>
      <c r="C155" s="127" t="s">
        <v>1269</v>
      </c>
      <c r="G155"/>
      <c r="H155" s="295"/>
    </row>
    <row r="156" spans="1:8" ht="28.5">
      <c r="A156" s="127" t="str">
        <f t="shared" si="6"/>
        <v>DeclarationB29</v>
      </c>
      <c r="B156" s="127" t="s">
        <v>1019</v>
      </c>
      <c r="C156" s="127" t="s">
        <v>1270</v>
      </c>
      <c r="G156"/>
      <c r="H156" s="295"/>
    </row>
    <row r="157" spans="1:8" ht="28.5">
      <c r="A157" s="127" t="str">
        <f t="shared" si="6"/>
        <v>DeclarationB32</v>
      </c>
      <c r="B157" s="127" t="s">
        <v>1019</v>
      </c>
      <c r="C157" s="127" t="s">
        <v>1271</v>
      </c>
      <c r="D157" s="127" t="s">
        <v>44</v>
      </c>
      <c r="E157" s="243" t="s">
        <v>1264</v>
      </c>
      <c r="F157" s="244" t="s">
        <v>1265</v>
      </c>
      <c r="G157" s="127" t="s">
        <v>1266</v>
      </c>
      <c r="H157" s="295" t="s">
        <v>44</v>
      </c>
    </row>
    <row r="158" spans="1:8" ht="28.5">
      <c r="A158" s="127" t="str">
        <f t="shared" si="6"/>
        <v>DeclarationB33</v>
      </c>
      <c r="B158" s="127" t="s">
        <v>1019</v>
      </c>
      <c r="C158" s="127" t="s">
        <v>1272</v>
      </c>
      <c r="D158" s="127" t="s">
        <v>45</v>
      </c>
      <c r="E158" s="243" t="s">
        <v>12732</v>
      </c>
      <c r="F158" s="265" t="s">
        <v>1268</v>
      </c>
      <c r="G158" t="s">
        <v>12731</v>
      </c>
      <c r="H158" s="295" t="s">
        <v>45</v>
      </c>
    </row>
    <row r="159" spans="1:8" ht="28.5">
      <c r="A159" s="127" t="str">
        <f t="shared" si="6"/>
        <v>DeclarationB34</v>
      </c>
      <c r="B159" s="127" t="s">
        <v>1019</v>
      </c>
      <c r="C159" s="127" t="s">
        <v>1273</v>
      </c>
      <c r="G159"/>
      <c r="H159" s="295"/>
    </row>
    <row r="160" spans="1:8" ht="28.5">
      <c r="A160" s="127" t="str">
        <f t="shared" si="6"/>
        <v>DeclarationB35</v>
      </c>
      <c r="B160" s="127" t="s">
        <v>1019</v>
      </c>
      <c r="C160" s="127" t="s">
        <v>1274</v>
      </c>
      <c r="G160"/>
      <c r="H160" s="295"/>
    </row>
    <row r="161" spans="1:8" ht="28.5">
      <c r="A161" s="127" t="str">
        <f t="shared" ref="A161:A164" si="7">B161&amp;C161</f>
        <v>DeclarationB38</v>
      </c>
      <c r="B161" s="127" t="s">
        <v>1019</v>
      </c>
      <c r="C161" s="127" t="s">
        <v>1275</v>
      </c>
      <c r="D161" s="127" t="s">
        <v>44</v>
      </c>
      <c r="E161" s="243" t="s">
        <v>1264</v>
      </c>
      <c r="F161" s="244" t="s">
        <v>1265</v>
      </c>
      <c r="G161" s="127" t="s">
        <v>1266</v>
      </c>
      <c r="H161" s="295" t="s">
        <v>44</v>
      </c>
    </row>
    <row r="162" spans="1:8" ht="28.5">
      <c r="A162" s="127" t="str">
        <f t="shared" si="7"/>
        <v>DeclarationB39</v>
      </c>
      <c r="B162" s="127" t="s">
        <v>1019</v>
      </c>
      <c r="C162" s="127" t="s">
        <v>1276</v>
      </c>
      <c r="D162" s="127" t="s">
        <v>45</v>
      </c>
      <c r="E162" s="243" t="s">
        <v>12732</v>
      </c>
      <c r="F162" s="265" t="s">
        <v>1268</v>
      </c>
      <c r="G162" t="s">
        <v>12731</v>
      </c>
      <c r="H162" s="295" t="s">
        <v>45</v>
      </c>
    </row>
    <row r="163" spans="1:8" ht="28.5">
      <c r="A163" s="127" t="str">
        <f t="shared" si="7"/>
        <v>DeclarationB40</v>
      </c>
      <c r="B163" s="127" t="s">
        <v>1019</v>
      </c>
      <c r="C163" s="127" t="s">
        <v>1277</v>
      </c>
      <c r="G163"/>
      <c r="H163" s="295"/>
    </row>
    <row r="164" spans="1:8" ht="28.5">
      <c r="A164" s="127" t="str">
        <f t="shared" si="7"/>
        <v>DeclarationB41</v>
      </c>
      <c r="B164" s="127" t="s">
        <v>1019</v>
      </c>
      <c r="C164" s="127" t="s">
        <v>1278</v>
      </c>
      <c r="G164"/>
      <c r="H164" s="295"/>
    </row>
    <row r="165" spans="1:8">
      <c r="A165" s="127" t="str">
        <f t="shared" si="6"/>
        <v>DeclarationAth</v>
      </c>
      <c r="B165" s="127" t="s">
        <v>1019</v>
      </c>
      <c r="C165" s="127" t="s">
        <v>1279</v>
      </c>
      <c r="D165" s="127" t="s">
        <v>1280</v>
      </c>
      <c r="E165" s="243" t="s">
        <v>1281</v>
      </c>
      <c r="F165" s="244" t="s">
        <v>1282</v>
      </c>
      <c r="G165" s="127" t="s">
        <v>1283</v>
      </c>
      <c r="H165" s="295" t="s">
        <v>1284</v>
      </c>
    </row>
    <row r="166" spans="1:8" ht="28.5">
      <c r="A166" s="127" t="str">
        <f t="shared" si="6"/>
        <v>DeclarationB86</v>
      </c>
      <c r="B166" s="127" t="s">
        <v>1019</v>
      </c>
      <c r="C166" s="127" t="s">
        <v>1285</v>
      </c>
      <c r="D166" s="127" t="s">
        <v>26</v>
      </c>
      <c r="E166" s="243" t="s">
        <v>1286</v>
      </c>
      <c r="F166" s="244" t="s">
        <v>1287</v>
      </c>
      <c r="G166" s="127" t="s">
        <v>1288</v>
      </c>
      <c r="H166" s="295" t="s">
        <v>1289</v>
      </c>
    </row>
    <row r="167" spans="1:8" ht="28.5">
      <c r="A167" s="127" t="str">
        <f t="shared" si="6"/>
        <v>DeclarationB87</v>
      </c>
      <c r="B167" s="127" t="s">
        <v>1019</v>
      </c>
      <c r="C167" s="127" t="s">
        <v>1290</v>
      </c>
      <c r="D167" s="127" t="s">
        <v>23</v>
      </c>
      <c r="E167" s="243" t="s">
        <v>1291</v>
      </c>
      <c r="F167" s="244" t="s">
        <v>1292</v>
      </c>
      <c r="G167" s="127" t="s">
        <v>1293</v>
      </c>
      <c r="H167" s="295" t="s">
        <v>23</v>
      </c>
    </row>
    <row r="168" spans="1:8" ht="28.5">
      <c r="A168" s="127" t="str">
        <f t="shared" si="6"/>
        <v>DeclarationB88</v>
      </c>
      <c r="B168" s="127" t="s">
        <v>1019</v>
      </c>
      <c r="C168" s="127" t="s">
        <v>1294</v>
      </c>
      <c r="D168" s="127" t="s">
        <v>27</v>
      </c>
      <c r="E168" s="243" t="s">
        <v>1295</v>
      </c>
      <c r="F168" s="244" t="s">
        <v>1296</v>
      </c>
      <c r="G168" s="127" t="s">
        <v>1297</v>
      </c>
      <c r="H168" s="295" t="s">
        <v>1298</v>
      </c>
    </row>
    <row r="169" spans="1:8" ht="28.5">
      <c r="A169" s="127" t="str">
        <f t="shared" si="6"/>
        <v>DeclarationB89</v>
      </c>
      <c r="B169" s="127" t="s">
        <v>1019</v>
      </c>
      <c r="C169" s="127" t="s">
        <v>1299</v>
      </c>
      <c r="D169" s="266">
        <v>1</v>
      </c>
      <c r="E169" s="266">
        <v>1</v>
      </c>
      <c r="F169" s="267">
        <v>1</v>
      </c>
      <c r="G169" s="266">
        <v>1</v>
      </c>
      <c r="H169" s="295" t="s">
        <v>1300</v>
      </c>
    </row>
    <row r="170" spans="1:8" ht="28.5">
      <c r="A170" s="127" t="str">
        <f t="shared" si="6"/>
        <v>DeclarationB90</v>
      </c>
      <c r="B170" s="127" t="s">
        <v>1019</v>
      </c>
      <c r="C170" s="127" t="s">
        <v>1301</v>
      </c>
      <c r="D170" s="268" t="s">
        <v>30</v>
      </c>
      <c r="E170" s="269" t="s">
        <v>1302</v>
      </c>
      <c r="F170" s="293" t="s">
        <v>1303</v>
      </c>
      <c r="G170" s="270" t="s">
        <v>1304</v>
      </c>
      <c r="H170" s="297" t="s">
        <v>1305</v>
      </c>
    </row>
    <row r="171" spans="1:8" ht="28.5">
      <c r="A171" s="127" t="str">
        <f t="shared" si="6"/>
        <v>DeclarationB91</v>
      </c>
      <c r="B171" s="127" t="s">
        <v>1019</v>
      </c>
      <c r="C171" s="127" t="s">
        <v>1306</v>
      </c>
      <c r="D171" s="268" t="s">
        <v>31</v>
      </c>
      <c r="E171" s="269" t="s">
        <v>1307</v>
      </c>
      <c r="F171" s="293" t="s">
        <v>1308</v>
      </c>
      <c r="G171" s="270" t="s">
        <v>1309</v>
      </c>
      <c r="H171" s="297" t="s">
        <v>1310</v>
      </c>
    </row>
    <row r="172" spans="1:8" ht="28.5">
      <c r="A172" s="127" t="str">
        <f t="shared" si="6"/>
        <v>DeclarationB92</v>
      </c>
      <c r="B172" s="127" t="s">
        <v>1019</v>
      </c>
      <c r="C172" s="127" t="s">
        <v>1311</v>
      </c>
      <c r="D172" s="268" t="s">
        <v>32</v>
      </c>
      <c r="E172" s="269" t="s">
        <v>1312</v>
      </c>
      <c r="F172" s="293" t="s">
        <v>1313</v>
      </c>
      <c r="G172" s="270" t="s">
        <v>1314</v>
      </c>
      <c r="H172" s="297" t="s">
        <v>1315</v>
      </c>
    </row>
    <row r="173" spans="1:8" ht="28.5">
      <c r="A173" s="127" t="str">
        <f t="shared" si="6"/>
        <v>DeclarationB93</v>
      </c>
      <c r="B173" s="127" t="s">
        <v>1019</v>
      </c>
      <c r="C173" s="127" t="s">
        <v>1316</v>
      </c>
      <c r="D173" s="268" t="s">
        <v>33</v>
      </c>
      <c r="E173" s="269" t="s">
        <v>1317</v>
      </c>
      <c r="F173" s="293" t="s">
        <v>1318</v>
      </c>
      <c r="G173" s="270" t="s">
        <v>1319</v>
      </c>
      <c r="H173" s="297" t="s">
        <v>1320</v>
      </c>
    </row>
    <row r="174" spans="1:8" ht="28.5">
      <c r="A174" s="127" t="str">
        <f t="shared" si="6"/>
        <v>DeclarationB94</v>
      </c>
      <c r="B174" s="127" t="s">
        <v>1019</v>
      </c>
      <c r="C174" s="127" t="s">
        <v>1321</v>
      </c>
      <c r="D174" s="127" t="s">
        <v>34</v>
      </c>
      <c r="E174" s="243" t="s">
        <v>1322</v>
      </c>
      <c r="F174" s="244" t="s">
        <v>1323</v>
      </c>
      <c r="G174" s="127" t="s">
        <v>1324</v>
      </c>
      <c r="H174" s="295" t="s">
        <v>1325</v>
      </c>
    </row>
    <row r="175" spans="1:8" ht="28.5">
      <c r="A175" s="127" t="str">
        <f t="shared" si="6"/>
        <v>DeclarationB95</v>
      </c>
      <c r="B175" s="127" t="s">
        <v>1019</v>
      </c>
      <c r="C175" s="127" t="s">
        <v>1326</v>
      </c>
      <c r="D175" s="271" t="s">
        <v>1327</v>
      </c>
      <c r="E175" s="272" t="s">
        <v>1328</v>
      </c>
      <c r="F175" s="289" t="s">
        <v>1329</v>
      </c>
      <c r="G175" s="273" t="s">
        <v>1330</v>
      </c>
      <c r="H175" s="295" t="s">
        <v>1331</v>
      </c>
    </row>
    <row r="176" spans="1:8" ht="28.5">
      <c r="A176" s="127" t="str">
        <f t="shared" si="6"/>
        <v>DeclarationB96</v>
      </c>
      <c r="B176" s="127" t="s">
        <v>1019</v>
      </c>
      <c r="C176" s="127" t="s">
        <v>1332</v>
      </c>
      <c r="D176" s="271" t="s">
        <v>1333</v>
      </c>
      <c r="E176" s="263" t="s">
        <v>1334</v>
      </c>
      <c r="F176" s="289" t="s">
        <v>1335</v>
      </c>
      <c r="G176" s="274" t="s">
        <v>1336</v>
      </c>
      <c r="H176" s="295" t="s">
        <v>1337</v>
      </c>
    </row>
    <row r="177" spans="1:8" ht="28.5">
      <c r="A177" s="127" t="str">
        <f t="shared" si="6"/>
        <v>DeclarationB97</v>
      </c>
      <c r="B177" s="127" t="s">
        <v>1019</v>
      </c>
      <c r="C177" s="127" t="s">
        <v>1338</v>
      </c>
      <c r="D177" s="271" t="s">
        <v>23</v>
      </c>
      <c r="E177" s="263" t="s">
        <v>1291</v>
      </c>
      <c r="F177" s="289" t="s">
        <v>1292</v>
      </c>
      <c r="G177" s="275" t="s">
        <v>1293</v>
      </c>
      <c r="H177" s="295" t="s">
        <v>1339</v>
      </c>
    </row>
    <row r="178" spans="1:8" ht="409.5" customHeight="1">
      <c r="A178" s="127" t="str">
        <f t="shared" ref="A178:A237" si="8">B178&amp;C178</f>
        <v>Smelter Look-upA1</v>
      </c>
      <c r="B178" s="127" t="s">
        <v>1340</v>
      </c>
      <c r="C178" s="127" t="s">
        <v>390</v>
      </c>
      <c r="D178" s="127" t="s">
        <v>1341</v>
      </c>
      <c r="E178" s="243" t="s">
        <v>1342</v>
      </c>
      <c r="F178" s="289" t="s">
        <v>1343</v>
      </c>
      <c r="G178" s="127" t="s">
        <v>1344</v>
      </c>
      <c r="H178" s="295" t="s">
        <v>1345</v>
      </c>
    </row>
    <row r="179" spans="1:8" ht="28.5">
      <c r="A179" s="127" t="str">
        <f t="shared" si="8"/>
        <v>Smelter Look-upA4</v>
      </c>
      <c r="B179" s="127" t="s">
        <v>1340</v>
      </c>
      <c r="C179" s="127" t="s">
        <v>1346</v>
      </c>
      <c r="D179" s="127" t="s">
        <v>1347</v>
      </c>
      <c r="E179" s="276"/>
      <c r="F179" s="244" t="s">
        <v>1348</v>
      </c>
      <c r="G179" s="127" t="s">
        <v>1349</v>
      </c>
      <c r="H179" s="295" t="s">
        <v>1350</v>
      </c>
    </row>
    <row r="180" spans="1:8" ht="28.5">
      <c r="A180" s="127" t="str">
        <f t="shared" si="8"/>
        <v>Smelter Look-upB4</v>
      </c>
      <c r="B180" s="127" t="s">
        <v>1340</v>
      </c>
      <c r="C180" s="127" t="s">
        <v>795</v>
      </c>
      <c r="D180" s="127" t="s">
        <v>1351</v>
      </c>
      <c r="E180" s="292" t="s">
        <v>1352</v>
      </c>
      <c r="F180" s="289" t="s">
        <v>1353</v>
      </c>
      <c r="G180" s="127" t="s">
        <v>1354</v>
      </c>
      <c r="H180" s="295" t="s">
        <v>1355</v>
      </c>
    </row>
    <row r="181" spans="1:8" ht="28.5">
      <c r="A181" s="127" t="str">
        <f t="shared" si="8"/>
        <v>Smelter Look-up</v>
      </c>
      <c r="B181" s="127" t="s">
        <v>1340</v>
      </c>
      <c r="D181" s="127" t="s">
        <v>1356</v>
      </c>
      <c r="E181" s="276"/>
      <c r="F181" s="244" t="s">
        <v>1357</v>
      </c>
      <c r="G181" s="127" t="s">
        <v>1358</v>
      </c>
      <c r="H181" s="295" t="s">
        <v>1359</v>
      </c>
    </row>
    <row r="182" spans="1:8" ht="28.5">
      <c r="A182" s="127" t="str">
        <f t="shared" si="8"/>
        <v>Smelter Look-upC4</v>
      </c>
      <c r="B182" s="127" t="s">
        <v>1340</v>
      </c>
      <c r="C182" s="127" t="s">
        <v>911</v>
      </c>
      <c r="D182" s="127" t="s">
        <v>1360</v>
      </c>
      <c r="E182" s="276" t="s">
        <v>1361</v>
      </c>
      <c r="F182" s="244" t="s">
        <v>1362</v>
      </c>
      <c r="G182" s="127" t="s">
        <v>1363</v>
      </c>
      <c r="H182" s="295" t="s">
        <v>1364</v>
      </c>
    </row>
    <row r="183" spans="1:8" ht="28.5">
      <c r="A183" s="127" t="str">
        <f t="shared" si="8"/>
        <v>Smelter Look-upD4</v>
      </c>
      <c r="B183" s="127" t="s">
        <v>1340</v>
      </c>
      <c r="C183" s="127" t="s">
        <v>1365</v>
      </c>
      <c r="D183" s="127" t="s">
        <v>1366</v>
      </c>
      <c r="E183" s="276"/>
      <c r="F183" s="244" t="s">
        <v>1367</v>
      </c>
      <c r="G183" s="127" t="s">
        <v>1368</v>
      </c>
      <c r="H183" s="295" t="s">
        <v>1369</v>
      </c>
    </row>
    <row r="184" spans="1:8" ht="28.5">
      <c r="A184" s="127" t="str">
        <f t="shared" si="8"/>
        <v>Smelter Look-upE4</v>
      </c>
      <c r="B184" s="127" t="s">
        <v>1340</v>
      </c>
      <c r="C184" s="127" t="s">
        <v>1370</v>
      </c>
      <c r="D184" s="127" t="s">
        <v>1371</v>
      </c>
      <c r="E184" s="292" t="s">
        <v>1372</v>
      </c>
      <c r="F184" s="289" t="s">
        <v>1373</v>
      </c>
      <c r="G184" s="127" t="s">
        <v>1374</v>
      </c>
      <c r="H184" s="295" t="s">
        <v>1375</v>
      </c>
    </row>
    <row r="185" spans="1:8" ht="28.5">
      <c r="A185" s="127" t="str">
        <f t="shared" si="8"/>
        <v>Smelter Look-upF4</v>
      </c>
      <c r="B185" s="127" t="s">
        <v>1340</v>
      </c>
      <c r="C185" s="127" t="s">
        <v>1376</v>
      </c>
      <c r="D185" s="127" t="s">
        <v>1377</v>
      </c>
      <c r="E185" s="243" t="s">
        <v>1378</v>
      </c>
      <c r="F185" s="244" t="s">
        <v>1379</v>
      </c>
      <c r="G185" s="127" t="s">
        <v>1380</v>
      </c>
      <c r="H185" s="295" t="s">
        <v>1381</v>
      </c>
    </row>
    <row r="186" spans="1:8" ht="28.5">
      <c r="A186" s="127" t="str">
        <f t="shared" si="8"/>
        <v>Smelter Look-upG4</v>
      </c>
      <c r="B186" s="127" t="s">
        <v>1340</v>
      </c>
      <c r="C186" s="127" t="s">
        <v>1382</v>
      </c>
      <c r="D186" s="127" t="s">
        <v>1383</v>
      </c>
      <c r="E186" s="243" t="s">
        <v>1384</v>
      </c>
      <c r="F186" s="244" t="s">
        <v>1385</v>
      </c>
      <c r="G186" s="127" t="s">
        <v>1386</v>
      </c>
      <c r="H186" s="295" t="s">
        <v>1387</v>
      </c>
    </row>
    <row r="187" spans="1:8" ht="28.5">
      <c r="A187" s="127" t="str">
        <f t="shared" si="8"/>
        <v>Smelter Look-upH4</v>
      </c>
      <c r="B187" s="127" t="s">
        <v>1340</v>
      </c>
      <c r="C187" s="127" t="s">
        <v>1388</v>
      </c>
      <c r="D187" s="127" t="s">
        <v>1389</v>
      </c>
      <c r="E187" s="243" t="s">
        <v>1390</v>
      </c>
      <c r="F187" s="244" t="s">
        <v>1391</v>
      </c>
      <c r="G187" s="127" t="s">
        <v>1392</v>
      </c>
      <c r="H187" s="295" t="s">
        <v>1393</v>
      </c>
    </row>
    <row r="188" spans="1:8" ht="28.5">
      <c r="A188" s="127" t="str">
        <f t="shared" si="8"/>
        <v>Smelter Look-upI4</v>
      </c>
      <c r="B188" s="127" t="s">
        <v>1340</v>
      </c>
      <c r="C188" s="127" t="s">
        <v>1038</v>
      </c>
      <c r="D188" s="127" t="s">
        <v>1394</v>
      </c>
      <c r="E188" s="243" t="s">
        <v>1395</v>
      </c>
      <c r="F188" s="244" t="s">
        <v>1396</v>
      </c>
      <c r="G188" s="127" t="s">
        <v>1397</v>
      </c>
      <c r="H188" s="295" t="s">
        <v>1398</v>
      </c>
    </row>
    <row r="189" spans="1:8">
      <c r="A189" s="127" t="s">
        <v>1399</v>
      </c>
      <c r="B189" s="127" t="s">
        <v>1400</v>
      </c>
      <c r="C189" s="127" t="s">
        <v>1346</v>
      </c>
      <c r="D189" s="127" t="s">
        <v>1401</v>
      </c>
      <c r="E189" s="243" t="s">
        <v>1402</v>
      </c>
      <c r="F189" s="244" t="s">
        <v>1403</v>
      </c>
      <c r="G189" s="127" t="s">
        <v>1404</v>
      </c>
      <c r="H189" s="295" t="s">
        <v>1405</v>
      </c>
    </row>
    <row r="190" spans="1:8">
      <c r="A190" s="127" t="str">
        <f t="shared" si="8"/>
        <v>Smelter ListB4</v>
      </c>
      <c r="B190" s="127" t="s">
        <v>1400</v>
      </c>
      <c r="C190" s="127" t="s">
        <v>795</v>
      </c>
      <c r="D190" s="127" t="s">
        <v>1406</v>
      </c>
      <c r="E190" s="243" t="s">
        <v>1407</v>
      </c>
      <c r="F190" s="244" t="s">
        <v>1408</v>
      </c>
      <c r="G190" s="127" t="s">
        <v>1409</v>
      </c>
      <c r="H190" s="295" t="s">
        <v>1410</v>
      </c>
    </row>
    <row r="191" spans="1:8">
      <c r="A191" s="127" t="str">
        <f t="shared" si="8"/>
        <v>Smelter ListC4</v>
      </c>
      <c r="B191" s="127" t="s">
        <v>1400</v>
      </c>
      <c r="C191" s="127" t="s">
        <v>911</v>
      </c>
      <c r="D191" s="127" t="s">
        <v>1351</v>
      </c>
      <c r="E191" s="292" t="s">
        <v>1352</v>
      </c>
      <c r="F191" s="289" t="s">
        <v>1353</v>
      </c>
      <c r="G191" s="127" t="s">
        <v>1354</v>
      </c>
      <c r="H191" s="295" t="s">
        <v>1355</v>
      </c>
    </row>
    <row r="192" spans="1:8" ht="27">
      <c r="A192" s="127" t="str">
        <f t="shared" si="8"/>
        <v>Smelter ListD4</v>
      </c>
      <c r="B192" s="127" t="s">
        <v>1400</v>
      </c>
      <c r="C192" s="127" t="s">
        <v>1365</v>
      </c>
      <c r="D192" s="277" t="s">
        <v>1411</v>
      </c>
      <c r="E192" s="292" t="s">
        <v>1412</v>
      </c>
      <c r="F192" s="289" t="s">
        <v>1413</v>
      </c>
      <c r="G192" s="277" t="s">
        <v>1414</v>
      </c>
      <c r="H192" s="295" t="s">
        <v>1415</v>
      </c>
    </row>
    <row r="193" spans="1:8" ht="15.75">
      <c r="A193" s="127" t="str">
        <f t="shared" si="8"/>
        <v>Smelter ListE4</v>
      </c>
      <c r="B193" s="127" t="s">
        <v>1400</v>
      </c>
      <c r="C193" s="127" t="s">
        <v>1370</v>
      </c>
      <c r="D193" s="127" t="s">
        <v>1416</v>
      </c>
      <c r="E193" s="243" t="s">
        <v>1417</v>
      </c>
      <c r="F193" s="244" t="s">
        <v>1418</v>
      </c>
      <c r="G193" s="127" t="s">
        <v>1419</v>
      </c>
      <c r="H193" s="295" t="s">
        <v>1420</v>
      </c>
    </row>
    <row r="194" spans="1:8">
      <c r="A194" s="127" t="str">
        <f t="shared" si="8"/>
        <v>Smelter ListH4</v>
      </c>
      <c r="B194" s="127" t="s">
        <v>1400</v>
      </c>
      <c r="C194" s="127" t="s">
        <v>1388</v>
      </c>
      <c r="D194" s="127" t="s">
        <v>1383</v>
      </c>
      <c r="E194" s="243" t="s">
        <v>1384</v>
      </c>
      <c r="F194" s="244" t="s">
        <v>1385</v>
      </c>
      <c r="G194" s="127" t="s">
        <v>1386</v>
      </c>
      <c r="H194" s="295" t="s">
        <v>1387</v>
      </c>
    </row>
    <row r="195" spans="1:8">
      <c r="A195" s="127" t="str">
        <f t="shared" si="8"/>
        <v>Smelter ListI4</v>
      </c>
      <c r="B195" s="127" t="s">
        <v>1400</v>
      </c>
      <c r="C195" s="127" t="s">
        <v>1038</v>
      </c>
      <c r="D195" s="127" t="s">
        <v>1389</v>
      </c>
      <c r="E195" s="243" t="s">
        <v>1390</v>
      </c>
      <c r="F195" s="244" t="s">
        <v>1391</v>
      </c>
      <c r="G195" s="127" t="s">
        <v>1392</v>
      </c>
      <c r="H195" s="295" t="s">
        <v>1393</v>
      </c>
    </row>
    <row r="196" spans="1:8">
      <c r="A196" s="127" t="str">
        <f t="shared" si="8"/>
        <v>Smelter ListJ4</v>
      </c>
      <c r="B196" s="127" t="s">
        <v>1400</v>
      </c>
      <c r="C196" s="127" t="s">
        <v>1421</v>
      </c>
      <c r="D196" s="127" t="s">
        <v>1394</v>
      </c>
      <c r="E196" s="243" t="s">
        <v>1395</v>
      </c>
      <c r="F196" s="244" t="s">
        <v>1396</v>
      </c>
      <c r="G196" s="127" t="s">
        <v>1397</v>
      </c>
      <c r="H196" s="295" t="s">
        <v>1398</v>
      </c>
    </row>
    <row r="197" spans="1:8">
      <c r="A197" s="127" t="str">
        <f t="shared" si="8"/>
        <v>Smelter ListK4</v>
      </c>
      <c r="B197" s="127" t="s">
        <v>1400</v>
      </c>
      <c r="C197" s="127" t="s">
        <v>1422</v>
      </c>
      <c r="D197" s="127" t="s">
        <v>1423</v>
      </c>
      <c r="E197" s="243" t="s">
        <v>1424</v>
      </c>
      <c r="F197" s="244" t="s">
        <v>1425</v>
      </c>
      <c r="G197" s="127" t="s">
        <v>1426</v>
      </c>
      <c r="H197" s="295" t="s">
        <v>1427</v>
      </c>
    </row>
    <row r="198" spans="1:8">
      <c r="A198" s="127" t="str">
        <f t="shared" si="8"/>
        <v>Smelter ListL4</v>
      </c>
      <c r="B198" s="127" t="s">
        <v>1400</v>
      </c>
      <c r="C198" s="127" t="s">
        <v>1428</v>
      </c>
      <c r="D198" s="127" t="s">
        <v>1429</v>
      </c>
      <c r="E198" s="243" t="s">
        <v>1430</v>
      </c>
      <c r="F198" s="244" t="s">
        <v>1431</v>
      </c>
      <c r="G198" s="127" t="s">
        <v>1432</v>
      </c>
      <c r="H198" s="295" t="s">
        <v>1433</v>
      </c>
    </row>
    <row r="199" spans="1:8" ht="28.5">
      <c r="A199" s="127" t="str">
        <f t="shared" si="8"/>
        <v>Smelter ListM4</v>
      </c>
      <c r="B199" s="127" t="s">
        <v>1400</v>
      </c>
      <c r="C199" s="127" t="s">
        <v>1434</v>
      </c>
      <c r="D199" s="127" t="s">
        <v>1435</v>
      </c>
      <c r="E199" s="243" t="s">
        <v>1436</v>
      </c>
      <c r="F199" s="244" t="s">
        <v>1437</v>
      </c>
      <c r="G199" s="127" t="s">
        <v>1438</v>
      </c>
      <c r="H199" s="295" t="s">
        <v>1439</v>
      </c>
    </row>
    <row r="200" spans="1:8" ht="28.5">
      <c r="A200" s="127" t="str">
        <f t="shared" si="8"/>
        <v>Smelter ListN4</v>
      </c>
      <c r="B200" s="127" t="s">
        <v>1400</v>
      </c>
      <c r="C200" s="127" t="s">
        <v>1440</v>
      </c>
      <c r="D200" s="127" t="s">
        <v>1441</v>
      </c>
      <c r="E200" s="243" t="s">
        <v>1442</v>
      </c>
      <c r="F200" s="244" t="s">
        <v>1443</v>
      </c>
      <c r="G200" s="127" t="s">
        <v>1444</v>
      </c>
      <c r="H200" s="295" t="s">
        <v>1445</v>
      </c>
    </row>
    <row r="201" spans="1:8" ht="28.5">
      <c r="A201" s="127" t="str">
        <f t="shared" si="8"/>
        <v>Smelter ListO4</v>
      </c>
      <c r="B201" s="127" t="s">
        <v>1400</v>
      </c>
      <c r="C201" s="127" t="s">
        <v>1446</v>
      </c>
      <c r="D201" s="127" t="s">
        <v>1447</v>
      </c>
      <c r="E201" s="243" t="s">
        <v>1448</v>
      </c>
      <c r="F201" s="244" t="s">
        <v>1449</v>
      </c>
      <c r="G201" s="127" t="s">
        <v>1450</v>
      </c>
      <c r="H201" s="295" t="s">
        <v>1451</v>
      </c>
    </row>
    <row r="202" spans="1:8" ht="28.5">
      <c r="A202" s="127" t="str">
        <f t="shared" si="8"/>
        <v>Smelter ListP4</v>
      </c>
      <c r="B202" s="127" t="s">
        <v>1400</v>
      </c>
      <c r="C202" s="127" t="s">
        <v>1452</v>
      </c>
      <c r="D202" s="127" t="s">
        <v>1453</v>
      </c>
      <c r="E202" s="243" t="s">
        <v>1454</v>
      </c>
      <c r="F202" s="244" t="s">
        <v>1455</v>
      </c>
      <c r="G202" s="127" t="s">
        <v>1456</v>
      </c>
      <c r="H202" s="295" t="s">
        <v>1457</v>
      </c>
    </row>
    <row r="203" spans="1:8" ht="28.5">
      <c r="A203" s="127" t="str">
        <f t="shared" si="8"/>
        <v>Smelter ListQ4</v>
      </c>
      <c r="B203" s="127" t="s">
        <v>1400</v>
      </c>
      <c r="C203" s="127" t="s">
        <v>1458</v>
      </c>
      <c r="D203" s="127" t="s">
        <v>1258</v>
      </c>
      <c r="E203" s="243" t="s">
        <v>1259</v>
      </c>
      <c r="F203" s="244" t="s">
        <v>1260</v>
      </c>
      <c r="G203" s="127" t="s">
        <v>1261</v>
      </c>
      <c r="H203" s="295" t="s">
        <v>1262</v>
      </c>
    </row>
    <row r="204" spans="1:8" ht="28.5">
      <c r="A204" s="127" t="str">
        <f t="shared" si="8"/>
        <v>Smelter ListJ2</v>
      </c>
      <c r="B204" s="127" t="s">
        <v>1400</v>
      </c>
      <c r="C204" s="127" t="s">
        <v>1459</v>
      </c>
      <c r="D204" s="127" t="s">
        <v>1460</v>
      </c>
      <c r="E204" s="243" t="s">
        <v>1461</v>
      </c>
      <c r="F204" s="244" t="s">
        <v>1462</v>
      </c>
      <c r="G204" s="127" t="s">
        <v>1463</v>
      </c>
      <c r="H204" s="295" t="s">
        <v>1464</v>
      </c>
    </row>
    <row r="205" spans="1:8" ht="27">
      <c r="A205" s="127" t="str">
        <f t="shared" si="8"/>
        <v>Smelter ListB2</v>
      </c>
      <c r="B205" s="127" t="s">
        <v>1400</v>
      </c>
      <c r="C205" s="127" t="s">
        <v>784</v>
      </c>
      <c r="D205" s="278" t="s">
        <v>1465</v>
      </c>
      <c r="E205" s="243" t="s">
        <v>1466</v>
      </c>
      <c r="F205" s="244" t="s">
        <v>1467</v>
      </c>
      <c r="G205" s="278" t="s">
        <v>1468</v>
      </c>
      <c r="H205" s="295" t="s">
        <v>1469</v>
      </c>
    </row>
    <row r="206" spans="1:8" ht="409.5">
      <c r="A206" s="127" t="str">
        <f>B206&amp;C206</f>
        <v>Smelter ListB3</v>
      </c>
      <c r="B206" s="127" t="s">
        <v>1400</v>
      </c>
      <c r="C206" s="127" t="s">
        <v>789</v>
      </c>
      <c r="D206" s="278" t="s">
        <v>1470</v>
      </c>
      <c r="E206" s="294" t="s">
        <v>1471</v>
      </c>
      <c r="F206" s="289" t="s">
        <v>1472</v>
      </c>
      <c r="G206" s="279" t="s">
        <v>1473</v>
      </c>
      <c r="H206" s="295" t="s">
        <v>1474</v>
      </c>
    </row>
    <row r="207" spans="1:8">
      <c r="A207" s="127" t="str">
        <f t="shared" si="8"/>
        <v>Smelter ListF4</v>
      </c>
      <c r="B207" s="127" t="s">
        <v>1400</v>
      </c>
      <c r="C207" s="127" t="s">
        <v>1376</v>
      </c>
      <c r="D207" s="127" t="s">
        <v>1475</v>
      </c>
      <c r="E207" s="243" t="s">
        <v>1476</v>
      </c>
      <c r="F207" s="244" t="s">
        <v>896</v>
      </c>
      <c r="G207" s="127" t="s">
        <v>1477</v>
      </c>
      <c r="H207" s="295" t="s">
        <v>1478</v>
      </c>
    </row>
    <row r="208" spans="1:8" ht="28.5">
      <c r="A208" s="127" t="str">
        <f t="shared" si="8"/>
        <v>Smelter ListG4</v>
      </c>
      <c r="B208" s="127" t="s">
        <v>1400</v>
      </c>
      <c r="C208" s="127" t="s">
        <v>1382</v>
      </c>
      <c r="D208" s="127" t="s">
        <v>1377</v>
      </c>
      <c r="E208" s="243" t="s">
        <v>1378</v>
      </c>
      <c r="F208" s="244" t="s">
        <v>1379</v>
      </c>
      <c r="G208" s="127" t="s">
        <v>1479</v>
      </c>
      <c r="H208" s="295" t="s">
        <v>1381</v>
      </c>
    </row>
    <row r="209" spans="1:8" ht="28.5">
      <c r="A209" s="127" t="str">
        <f t="shared" si="8"/>
        <v>Smelter ListAH5</v>
      </c>
      <c r="B209" s="127" t="s">
        <v>1400</v>
      </c>
      <c r="C209" s="127" t="s">
        <v>1480</v>
      </c>
      <c r="D209" s="127" t="s">
        <v>26</v>
      </c>
      <c r="E209" s="243" t="s">
        <v>1286</v>
      </c>
      <c r="F209" s="244" t="s">
        <v>1287</v>
      </c>
      <c r="G209" s="127" t="s">
        <v>1288</v>
      </c>
      <c r="H209" s="295" t="s">
        <v>1289</v>
      </c>
    </row>
    <row r="210" spans="1:8" ht="28.5">
      <c r="A210" s="127" t="str">
        <f t="shared" si="8"/>
        <v>Smelter ListAH6</v>
      </c>
      <c r="B210" s="127" t="s">
        <v>1400</v>
      </c>
      <c r="C210" s="127" t="s">
        <v>1481</v>
      </c>
      <c r="D210" s="127" t="s">
        <v>23</v>
      </c>
      <c r="E210" s="243" t="s">
        <v>1291</v>
      </c>
      <c r="F210" s="244" t="s">
        <v>1292</v>
      </c>
      <c r="G210" s="127" t="s">
        <v>1293</v>
      </c>
      <c r="H210" s="295" t="s">
        <v>23</v>
      </c>
    </row>
    <row r="211" spans="1:8" ht="28.5">
      <c r="A211" s="127" t="str">
        <f t="shared" si="8"/>
        <v>Smelter ListAH7</v>
      </c>
      <c r="B211" s="127" t="s">
        <v>1400</v>
      </c>
      <c r="C211" s="127" t="s">
        <v>1482</v>
      </c>
      <c r="D211" s="127" t="s">
        <v>27</v>
      </c>
      <c r="E211" s="243" t="s">
        <v>1295</v>
      </c>
      <c r="F211" s="244" t="s">
        <v>1296</v>
      </c>
      <c r="G211" s="127" t="s">
        <v>1297</v>
      </c>
      <c r="H211" s="295" t="s">
        <v>1298</v>
      </c>
    </row>
    <row r="212" spans="1:8" ht="42.75">
      <c r="A212" s="127" t="str">
        <f t="shared" si="8"/>
        <v>CheckerA1</v>
      </c>
      <c r="B212" s="127" t="s">
        <v>1483</v>
      </c>
      <c r="C212" s="127" t="s">
        <v>390</v>
      </c>
      <c r="D212" s="127" t="s">
        <v>1484</v>
      </c>
      <c r="E212" s="243" t="s">
        <v>1485</v>
      </c>
      <c r="F212" s="244" t="s">
        <v>1486</v>
      </c>
      <c r="G212" s="127" t="s">
        <v>1487</v>
      </c>
      <c r="H212" s="295" t="s">
        <v>1488</v>
      </c>
    </row>
    <row r="213" spans="1:8">
      <c r="A213" s="127" t="str">
        <f t="shared" si="8"/>
        <v>CheckerD1</v>
      </c>
      <c r="B213" s="127" t="s">
        <v>1483</v>
      </c>
      <c r="C213" s="127" t="s">
        <v>1489</v>
      </c>
      <c r="D213" s="127" t="s">
        <v>1490</v>
      </c>
      <c r="E213" s="243" t="s">
        <v>1491</v>
      </c>
      <c r="F213" s="244" t="s">
        <v>1492</v>
      </c>
      <c r="G213" s="127" t="s">
        <v>1493</v>
      </c>
      <c r="H213" s="295" t="s">
        <v>1494</v>
      </c>
    </row>
    <row r="214" spans="1:8">
      <c r="A214" s="127" t="str">
        <f t="shared" si="8"/>
        <v>CheckerA3</v>
      </c>
      <c r="B214" s="127" t="s">
        <v>1483</v>
      </c>
      <c r="C214" s="127" t="s">
        <v>399</v>
      </c>
      <c r="D214" s="127" t="s">
        <v>1495</v>
      </c>
      <c r="E214" s="243" t="s">
        <v>1496</v>
      </c>
      <c r="F214" s="244" t="s">
        <v>1497</v>
      </c>
      <c r="G214" s="127" t="s">
        <v>1498</v>
      </c>
      <c r="H214" s="295" t="s">
        <v>1499</v>
      </c>
    </row>
    <row r="215" spans="1:8">
      <c r="A215" s="127" t="str">
        <f t="shared" si="8"/>
        <v>CheckerB3</v>
      </c>
      <c r="B215" s="127" t="s">
        <v>1483</v>
      </c>
      <c r="C215" s="127" t="s">
        <v>789</v>
      </c>
      <c r="D215" s="127" t="s">
        <v>1500</v>
      </c>
      <c r="E215" s="243" t="s">
        <v>1501</v>
      </c>
      <c r="F215" s="244" t="s">
        <v>1249</v>
      </c>
      <c r="G215" s="127" t="s">
        <v>1502</v>
      </c>
      <c r="H215" s="295" t="s">
        <v>1503</v>
      </c>
    </row>
    <row r="216" spans="1:8">
      <c r="A216" s="127" t="str">
        <f t="shared" si="8"/>
        <v>CheckerC3</v>
      </c>
      <c r="B216" s="127" t="s">
        <v>1483</v>
      </c>
      <c r="C216" s="127" t="s">
        <v>905</v>
      </c>
      <c r="D216" s="127" t="s">
        <v>1504</v>
      </c>
      <c r="E216" s="243" t="s">
        <v>1505</v>
      </c>
      <c r="F216" s="244" t="s">
        <v>1506</v>
      </c>
      <c r="G216" s="127" t="s">
        <v>1507</v>
      </c>
      <c r="H216" s="295" t="s">
        <v>1508</v>
      </c>
    </row>
    <row r="217" spans="1:8">
      <c r="A217" s="127" t="str">
        <f t="shared" si="8"/>
        <v>CheckerD3</v>
      </c>
      <c r="B217" s="127" t="s">
        <v>1483</v>
      </c>
      <c r="C217" s="127" t="s">
        <v>1509</v>
      </c>
      <c r="D217" s="127" t="s">
        <v>1510</v>
      </c>
      <c r="E217" s="243" t="s">
        <v>1511</v>
      </c>
      <c r="F217" s="244" t="s">
        <v>1512</v>
      </c>
      <c r="G217" s="127" t="s">
        <v>1513</v>
      </c>
      <c r="H217" s="295" t="s">
        <v>1514</v>
      </c>
    </row>
    <row r="218" spans="1:8" ht="32.25" customHeight="1">
      <c r="A218" s="127" t="s">
        <v>1515</v>
      </c>
      <c r="B218" s="127" t="s">
        <v>1483</v>
      </c>
      <c r="C218" s="127" t="s">
        <v>1516</v>
      </c>
      <c r="D218" s="127" t="s">
        <v>1517</v>
      </c>
      <c r="E218" s="243" t="s">
        <v>1518</v>
      </c>
      <c r="F218" s="244" t="s">
        <v>1519</v>
      </c>
      <c r="G218" s="127" t="s">
        <v>1520</v>
      </c>
      <c r="H218" s="295" t="s">
        <v>1521</v>
      </c>
    </row>
    <row r="219" spans="1:8" ht="32.25" customHeight="1">
      <c r="A219" s="127" t="str">
        <f t="shared" si="8"/>
        <v>CheckerB63</v>
      </c>
      <c r="B219" s="127" t="s">
        <v>1483</v>
      </c>
      <c r="C219" s="127" t="s">
        <v>1522</v>
      </c>
      <c r="D219" s="127" t="s">
        <v>1517</v>
      </c>
      <c r="E219" s="243" t="s">
        <v>1518</v>
      </c>
      <c r="F219" s="244" t="s">
        <v>1523</v>
      </c>
      <c r="G219" s="127" t="s">
        <v>1520</v>
      </c>
      <c r="H219" s="295" t="s">
        <v>1521</v>
      </c>
    </row>
    <row r="220" spans="1:8" ht="32.25" customHeight="1">
      <c r="A220" s="127" t="str">
        <f t="shared" si="8"/>
        <v>CheckerB64</v>
      </c>
      <c r="B220" s="127" t="s">
        <v>1483</v>
      </c>
      <c r="C220" s="127" t="s">
        <v>1524</v>
      </c>
      <c r="D220" s="127" t="s">
        <v>1517</v>
      </c>
      <c r="E220" s="243" t="s">
        <v>1518</v>
      </c>
      <c r="F220" s="244" t="s">
        <v>1523</v>
      </c>
      <c r="G220" s="127" t="s">
        <v>1520</v>
      </c>
      <c r="H220" s="295" t="s">
        <v>1521</v>
      </c>
    </row>
    <row r="221" spans="1:8" ht="32.25" customHeight="1">
      <c r="A221" s="127" t="str">
        <f t="shared" si="8"/>
        <v>CheckerB65</v>
      </c>
      <c r="B221" s="127" t="s">
        <v>1483</v>
      </c>
      <c r="C221" s="127" t="s">
        <v>1525</v>
      </c>
      <c r="D221" s="127" t="s">
        <v>1517</v>
      </c>
      <c r="E221" s="243" t="s">
        <v>1518</v>
      </c>
      <c r="F221" s="244" t="s">
        <v>1523</v>
      </c>
      <c r="G221" s="127" t="s">
        <v>1520</v>
      </c>
      <c r="H221" s="295" t="s">
        <v>1521</v>
      </c>
    </row>
    <row r="222" spans="1:8" ht="32.25" customHeight="1">
      <c r="A222" s="127" t="str">
        <f t="shared" si="8"/>
        <v>CheckerCOMP</v>
      </c>
      <c r="B222" s="127" t="s">
        <v>1483</v>
      </c>
      <c r="C222" s="127" t="s">
        <v>1526</v>
      </c>
      <c r="D222" s="127" t="s">
        <v>1527</v>
      </c>
      <c r="E222" s="243" t="s">
        <v>1528</v>
      </c>
      <c r="F222" s="244" t="s">
        <v>1529</v>
      </c>
      <c r="G222" s="127" t="s">
        <v>1530</v>
      </c>
      <c r="H222" s="295" t="s">
        <v>1531</v>
      </c>
    </row>
    <row r="223" spans="1:8" ht="28.5">
      <c r="A223" s="127" t="str">
        <f t="shared" si="8"/>
        <v>CheckerJ4</v>
      </c>
      <c r="B223" s="127" t="s">
        <v>1483</v>
      </c>
      <c r="C223" s="127" t="s">
        <v>1421</v>
      </c>
      <c r="D223" s="127" t="s">
        <v>1532</v>
      </c>
      <c r="E223" s="243" t="s">
        <v>1533</v>
      </c>
      <c r="F223" s="244" t="s">
        <v>1534</v>
      </c>
      <c r="G223" s="127" t="s">
        <v>1535</v>
      </c>
      <c r="H223" s="295" t="s">
        <v>1536</v>
      </c>
    </row>
    <row r="224" spans="1:8" ht="28.5">
      <c r="A224" s="127" t="str">
        <f t="shared" si="8"/>
        <v>CheckerJ5</v>
      </c>
      <c r="B224" s="127" t="s">
        <v>1483</v>
      </c>
      <c r="C224" s="127" t="s">
        <v>1537</v>
      </c>
      <c r="D224" s="127" t="s">
        <v>1538</v>
      </c>
      <c r="E224" s="243" t="s">
        <v>1539</v>
      </c>
      <c r="F224" s="244" t="s">
        <v>1540</v>
      </c>
      <c r="G224" s="127" t="s">
        <v>1541</v>
      </c>
      <c r="H224" s="295" t="s">
        <v>1542</v>
      </c>
    </row>
    <row r="225" spans="1:8" ht="28.5">
      <c r="A225" s="127" t="str">
        <f t="shared" si="8"/>
        <v>CheckerJ6</v>
      </c>
      <c r="B225" s="127" t="s">
        <v>1483</v>
      </c>
      <c r="C225" s="127" t="s">
        <v>1543</v>
      </c>
      <c r="D225" s="127" t="s">
        <v>1544</v>
      </c>
      <c r="E225" s="243" t="s">
        <v>1545</v>
      </c>
      <c r="F225" s="244" t="s">
        <v>1546</v>
      </c>
      <c r="G225" s="127" t="s">
        <v>1547</v>
      </c>
      <c r="H225" s="295" t="s">
        <v>1548</v>
      </c>
    </row>
    <row r="226" spans="1:8" ht="28.5">
      <c r="A226" s="127" t="str">
        <f t="shared" si="8"/>
        <v>CheckerJ7</v>
      </c>
      <c r="B226" s="127" t="s">
        <v>1483</v>
      </c>
      <c r="C226" s="127" t="s">
        <v>1549</v>
      </c>
      <c r="D226" s="127" t="s">
        <v>1550</v>
      </c>
      <c r="E226" s="243" t="s">
        <v>1551</v>
      </c>
      <c r="F226" s="244" t="s">
        <v>1552</v>
      </c>
      <c r="G226" s="127" t="s">
        <v>1553</v>
      </c>
      <c r="H226" s="295" t="s">
        <v>1554</v>
      </c>
    </row>
    <row r="227" spans="1:8" ht="28.5">
      <c r="A227" s="127" t="str">
        <f t="shared" si="8"/>
        <v>CheckerJ8</v>
      </c>
      <c r="B227" s="127" t="s">
        <v>1483</v>
      </c>
      <c r="C227" s="127" t="s">
        <v>1555</v>
      </c>
      <c r="D227" s="127" t="s">
        <v>1556</v>
      </c>
      <c r="E227" s="243" t="s">
        <v>1557</v>
      </c>
      <c r="F227" s="244" t="s">
        <v>1558</v>
      </c>
      <c r="G227" s="127" t="s">
        <v>1559</v>
      </c>
      <c r="H227" s="295" t="s">
        <v>1560</v>
      </c>
    </row>
    <row r="228" spans="1:8" ht="28.5">
      <c r="A228" s="127" t="str">
        <f t="shared" si="8"/>
        <v>CheckerJ9</v>
      </c>
      <c r="B228" s="127" t="s">
        <v>1483</v>
      </c>
      <c r="C228" s="127" t="s">
        <v>1561</v>
      </c>
      <c r="D228" s="127" t="s">
        <v>1562</v>
      </c>
      <c r="E228" s="243" t="s">
        <v>1563</v>
      </c>
      <c r="F228" s="244" t="s">
        <v>1564</v>
      </c>
      <c r="G228" s="127" t="s">
        <v>1565</v>
      </c>
      <c r="H228" s="295" t="s">
        <v>1566</v>
      </c>
    </row>
    <row r="229" spans="1:8" ht="30">
      <c r="A229" s="127" t="str">
        <f t="shared" si="8"/>
        <v>CheckerJ10</v>
      </c>
      <c r="B229" s="127" t="s">
        <v>1483</v>
      </c>
      <c r="C229" s="127" t="s">
        <v>1567</v>
      </c>
      <c r="D229" s="127" t="s">
        <v>1568</v>
      </c>
      <c r="E229" s="243" t="s">
        <v>1569</v>
      </c>
      <c r="F229" s="244" t="s">
        <v>1570</v>
      </c>
      <c r="G229" s="255" t="s">
        <v>1571</v>
      </c>
      <c r="H229" s="295" t="s">
        <v>1572</v>
      </c>
    </row>
    <row r="230" spans="1:8" ht="30">
      <c r="A230" s="127" t="str">
        <f t="shared" si="8"/>
        <v>CheckerJ11</v>
      </c>
      <c r="B230" s="127" t="s">
        <v>1483</v>
      </c>
      <c r="C230" s="127" t="s">
        <v>1573</v>
      </c>
      <c r="D230" s="127" t="s">
        <v>1574</v>
      </c>
      <c r="E230" s="243" t="s">
        <v>1575</v>
      </c>
      <c r="F230" s="244" t="s">
        <v>1576</v>
      </c>
      <c r="G230" s="255" t="s">
        <v>1577</v>
      </c>
      <c r="H230" s="295" t="s">
        <v>1578</v>
      </c>
    </row>
    <row r="231" spans="1:8" ht="30">
      <c r="A231" s="127" t="str">
        <f t="shared" si="8"/>
        <v>CheckerJ12</v>
      </c>
      <c r="B231" s="127" t="s">
        <v>1483</v>
      </c>
      <c r="C231" s="127" t="s">
        <v>1579</v>
      </c>
      <c r="D231" s="127" t="s">
        <v>1580</v>
      </c>
      <c r="E231" s="243" t="s">
        <v>1581</v>
      </c>
      <c r="F231" s="244" t="s">
        <v>1582</v>
      </c>
      <c r="G231" s="255" t="s">
        <v>1583</v>
      </c>
      <c r="H231" s="295" t="s">
        <v>1584</v>
      </c>
    </row>
    <row r="232" spans="1:8" ht="28.5">
      <c r="A232" s="127" t="str">
        <f t="shared" si="8"/>
        <v>CheckerJ13</v>
      </c>
      <c r="B232" s="127" t="s">
        <v>1483</v>
      </c>
      <c r="C232" s="127" t="s">
        <v>1585</v>
      </c>
      <c r="D232" s="127" t="s">
        <v>1586</v>
      </c>
      <c r="E232" s="243" t="s">
        <v>1587</v>
      </c>
      <c r="F232" s="244" t="s">
        <v>1588</v>
      </c>
      <c r="G232" s="127" t="s">
        <v>1589</v>
      </c>
      <c r="H232" s="295" t="s">
        <v>1590</v>
      </c>
    </row>
    <row r="233" spans="1:8" ht="30">
      <c r="A233" s="127" t="str">
        <f t="shared" si="8"/>
        <v>CheckerJ15</v>
      </c>
      <c r="B233" s="127" t="s">
        <v>1483</v>
      </c>
      <c r="C233" s="127" t="s">
        <v>1591</v>
      </c>
      <c r="D233" s="249" t="s">
        <v>1592</v>
      </c>
      <c r="E233" s="250" t="s">
        <v>1593</v>
      </c>
      <c r="F233" s="257" t="s">
        <v>1594</v>
      </c>
      <c r="G233" s="255" t="s">
        <v>1595</v>
      </c>
      <c r="H233" s="295" t="s">
        <v>1596</v>
      </c>
    </row>
    <row r="234" spans="1:8" ht="40.5">
      <c r="A234" s="127" t="str">
        <f t="shared" si="8"/>
        <v>CheckerJ16</v>
      </c>
      <c r="B234" s="127" t="s">
        <v>1483</v>
      </c>
      <c r="C234" s="127" t="s">
        <v>1597</v>
      </c>
      <c r="D234" s="249" t="s">
        <v>1598</v>
      </c>
      <c r="E234" s="250" t="s">
        <v>1599</v>
      </c>
      <c r="F234" s="257" t="s">
        <v>1600</v>
      </c>
      <c r="G234" s="256" t="s">
        <v>1601</v>
      </c>
      <c r="H234" s="295" t="s">
        <v>1602</v>
      </c>
    </row>
    <row r="235" spans="1:8">
      <c r="A235" s="127" t="str">
        <f t="shared" si="8"/>
        <v>CheckerJ17</v>
      </c>
      <c r="B235" s="127" t="s">
        <v>1483</v>
      </c>
      <c r="C235" s="127" t="s">
        <v>1603</v>
      </c>
      <c r="E235" s="247"/>
      <c r="G235"/>
      <c r="H235" s="295"/>
    </row>
    <row r="236" spans="1:8">
      <c r="A236" s="127" t="str">
        <f t="shared" si="8"/>
        <v>CheckerJ18</v>
      </c>
      <c r="B236" s="127" t="s">
        <v>1483</v>
      </c>
      <c r="C236" s="127" t="s">
        <v>1604</v>
      </c>
      <c r="E236" s="247"/>
      <c r="G236"/>
      <c r="H236" s="295"/>
    </row>
    <row r="237" spans="1:8" ht="42.75">
      <c r="A237" s="127" t="str">
        <f t="shared" si="8"/>
        <v>CheckerJ20</v>
      </c>
      <c r="B237" s="127" t="s">
        <v>1483</v>
      </c>
      <c r="C237" s="127" t="s">
        <v>1605</v>
      </c>
      <c r="D237" s="249" t="s">
        <v>1606</v>
      </c>
      <c r="E237" s="250" t="s">
        <v>1607</v>
      </c>
      <c r="F237" s="257" t="s">
        <v>1608</v>
      </c>
      <c r="G237" s="262" t="s">
        <v>1609</v>
      </c>
      <c r="H237" s="295" t="s">
        <v>1610</v>
      </c>
    </row>
    <row r="238" spans="1:8" ht="42.75">
      <c r="A238" s="127" t="str">
        <f t="shared" ref="A238:A276" si="9">B238&amp;C238</f>
        <v>CheckerJ21</v>
      </c>
      <c r="B238" s="127" t="s">
        <v>1483</v>
      </c>
      <c r="C238" s="127" t="s">
        <v>1611</v>
      </c>
      <c r="D238" s="249" t="s">
        <v>1612</v>
      </c>
      <c r="E238" s="250" t="s">
        <v>1613</v>
      </c>
      <c r="F238" s="258" t="s">
        <v>1614</v>
      </c>
      <c r="G238" s="262" t="s">
        <v>1615</v>
      </c>
      <c r="H238" s="295" t="s">
        <v>1616</v>
      </c>
    </row>
    <row r="239" spans="1:8">
      <c r="A239" s="127" t="str">
        <f t="shared" si="9"/>
        <v>CheckerJ22</v>
      </c>
      <c r="B239" s="127" t="s">
        <v>1483</v>
      </c>
      <c r="C239" s="127" t="s">
        <v>1617</v>
      </c>
      <c r="G239"/>
      <c r="H239" s="295"/>
    </row>
    <row r="240" spans="1:8" ht="57">
      <c r="A240" s="127" t="str">
        <f t="shared" si="9"/>
        <v>CheckerJ23</v>
      </c>
      <c r="B240" s="127" t="s">
        <v>1483</v>
      </c>
      <c r="C240" s="127" t="s">
        <v>1618</v>
      </c>
      <c r="D240" s="249" t="s">
        <v>1619</v>
      </c>
      <c r="E240" s="250" t="s">
        <v>1620</v>
      </c>
      <c r="F240" s="257" t="s">
        <v>1621</v>
      </c>
      <c r="G240" s="256" t="s">
        <v>1622</v>
      </c>
      <c r="H240" s="295" t="s">
        <v>1623</v>
      </c>
    </row>
    <row r="241" spans="1:8" ht="57">
      <c r="A241" s="127" t="str">
        <f t="shared" si="9"/>
        <v>CheckerJ24</v>
      </c>
      <c r="B241" s="127" t="s">
        <v>1483</v>
      </c>
      <c r="C241" s="127" t="s">
        <v>1624</v>
      </c>
      <c r="D241" s="249" t="s">
        <v>1625</v>
      </c>
      <c r="E241" s="250" t="s">
        <v>1626</v>
      </c>
      <c r="F241" s="257" t="s">
        <v>1627</v>
      </c>
      <c r="G241" s="255" t="s">
        <v>1628</v>
      </c>
      <c r="H241" s="295" t="s">
        <v>1629</v>
      </c>
    </row>
    <row r="242" spans="1:8" ht="57">
      <c r="A242" s="127" t="str">
        <f t="shared" si="9"/>
        <v>CheckerJ28</v>
      </c>
      <c r="B242" s="127" t="s">
        <v>1483</v>
      </c>
      <c r="C242" s="127" t="s">
        <v>1630</v>
      </c>
      <c r="D242" s="249" t="s">
        <v>1631</v>
      </c>
      <c r="E242" s="250" t="s">
        <v>1632</v>
      </c>
      <c r="F242" s="257" t="s">
        <v>1633</v>
      </c>
      <c r="G242" s="255" t="s">
        <v>1634</v>
      </c>
      <c r="H242" s="295" t="s">
        <v>1635</v>
      </c>
    </row>
    <row r="243" spans="1:8" ht="57">
      <c r="A243" s="127" t="str">
        <f t="shared" si="9"/>
        <v>CheckerJ29</v>
      </c>
      <c r="B243" s="127" t="s">
        <v>1483</v>
      </c>
      <c r="C243" s="127" t="s">
        <v>1636</v>
      </c>
      <c r="D243" s="249" t="s">
        <v>1637</v>
      </c>
      <c r="E243" s="250" t="s">
        <v>1638</v>
      </c>
      <c r="F243" s="257" t="s">
        <v>1639</v>
      </c>
      <c r="G243" s="255" t="s">
        <v>1640</v>
      </c>
      <c r="H243" s="295" t="s">
        <v>1641</v>
      </c>
    </row>
    <row r="244" spans="1:8">
      <c r="A244" s="127" t="str">
        <f t="shared" si="9"/>
        <v>CheckerJ27</v>
      </c>
      <c r="B244" s="127" t="s">
        <v>1483</v>
      </c>
      <c r="C244" s="127" t="s">
        <v>1642</v>
      </c>
      <c r="G244"/>
      <c r="H244" s="295"/>
    </row>
    <row r="245" spans="1:8">
      <c r="A245" s="127" t="str">
        <f t="shared" si="9"/>
        <v>CheckerJ28</v>
      </c>
      <c r="B245" s="127" t="s">
        <v>1483</v>
      </c>
      <c r="C245" s="127" t="s">
        <v>1630</v>
      </c>
      <c r="G245"/>
      <c r="H245" s="295"/>
    </row>
    <row r="246" spans="1:8" ht="42.75">
      <c r="A246" s="127" t="str">
        <f t="shared" si="9"/>
        <v>CheckerJ33</v>
      </c>
      <c r="B246" s="127" t="s">
        <v>1483</v>
      </c>
      <c r="C246" s="127" t="s">
        <v>1643</v>
      </c>
      <c r="D246" s="127" t="s">
        <v>1644</v>
      </c>
      <c r="E246" s="243" t="s">
        <v>1645</v>
      </c>
      <c r="F246" s="244" t="s">
        <v>1646</v>
      </c>
      <c r="G246" s="255" t="s">
        <v>1647</v>
      </c>
      <c r="H246" s="295" t="s">
        <v>1648</v>
      </c>
    </row>
    <row r="247" spans="1:8" ht="42.75">
      <c r="A247" s="127" t="str">
        <f t="shared" si="9"/>
        <v>CheckerJ34</v>
      </c>
      <c r="B247" s="127" t="s">
        <v>1483</v>
      </c>
      <c r="C247" s="127" t="s">
        <v>1649</v>
      </c>
      <c r="D247" s="127" t="s">
        <v>1650</v>
      </c>
      <c r="E247" s="243" t="s">
        <v>1651</v>
      </c>
      <c r="F247" s="244" t="s">
        <v>1652</v>
      </c>
      <c r="G247" s="256" t="s">
        <v>1653</v>
      </c>
      <c r="H247" s="295" t="s">
        <v>1654</v>
      </c>
    </row>
    <row r="248" spans="1:8">
      <c r="A248" s="127" t="str">
        <f t="shared" si="9"/>
        <v>CheckerJ32</v>
      </c>
      <c r="B248" s="127" t="s">
        <v>1483</v>
      </c>
      <c r="C248" s="127" t="s">
        <v>1655</v>
      </c>
      <c r="G248"/>
      <c r="H248" s="295"/>
    </row>
    <row r="249" spans="1:8">
      <c r="A249" s="127" t="str">
        <f t="shared" si="9"/>
        <v>CheckerJ33</v>
      </c>
      <c r="B249" s="127" t="s">
        <v>1483</v>
      </c>
      <c r="C249" s="127" t="s">
        <v>1643</v>
      </c>
      <c r="G249"/>
      <c r="H249" s="295"/>
    </row>
    <row r="250" spans="1:8" ht="45">
      <c r="A250" s="127" t="str">
        <f t="shared" si="9"/>
        <v>CheckerJ38</v>
      </c>
      <c r="B250" s="127" t="s">
        <v>1483</v>
      </c>
      <c r="C250" s="127" t="s">
        <v>1656</v>
      </c>
      <c r="D250" s="127" t="s">
        <v>1657</v>
      </c>
      <c r="E250" s="243" t="s">
        <v>1658</v>
      </c>
      <c r="F250" s="244" t="s">
        <v>1659</v>
      </c>
      <c r="G250" s="255" t="s">
        <v>1660</v>
      </c>
      <c r="H250" s="295" t="s">
        <v>1661</v>
      </c>
    </row>
    <row r="251" spans="1:8" ht="45">
      <c r="A251" s="127" t="str">
        <f t="shared" si="9"/>
        <v>CheckerJ39</v>
      </c>
      <c r="B251" s="127" t="s">
        <v>1483</v>
      </c>
      <c r="C251" s="127" t="s">
        <v>1662</v>
      </c>
      <c r="D251" s="127" t="s">
        <v>1663</v>
      </c>
      <c r="E251" s="243" t="s">
        <v>1664</v>
      </c>
      <c r="F251" s="244" t="s">
        <v>1665</v>
      </c>
      <c r="G251" s="255" t="s">
        <v>1666</v>
      </c>
      <c r="H251" s="295" t="s">
        <v>1667</v>
      </c>
    </row>
    <row r="252" spans="1:8">
      <c r="A252" s="127" t="str">
        <f t="shared" si="9"/>
        <v>CheckerJ37</v>
      </c>
      <c r="B252" s="127" t="s">
        <v>1483</v>
      </c>
      <c r="C252" s="127" t="s">
        <v>1668</v>
      </c>
      <c r="G252"/>
      <c r="H252" s="295"/>
    </row>
    <row r="253" spans="1:8">
      <c r="A253" s="127" t="str">
        <f t="shared" si="9"/>
        <v>CheckerJ38</v>
      </c>
      <c r="B253" s="127" t="s">
        <v>1483</v>
      </c>
      <c r="C253" s="127" t="s">
        <v>1656</v>
      </c>
      <c r="G253"/>
      <c r="H253" s="295"/>
    </row>
    <row r="254" spans="1:8" ht="33">
      <c r="A254" s="127" t="str">
        <f t="shared" si="9"/>
        <v>CheckerJ43</v>
      </c>
      <c r="B254" s="127" t="s">
        <v>1483</v>
      </c>
      <c r="C254" s="127" t="s">
        <v>1669</v>
      </c>
      <c r="D254" s="249" t="s">
        <v>1670</v>
      </c>
      <c r="E254" s="250" t="s">
        <v>1671</v>
      </c>
      <c r="F254" s="257" t="s">
        <v>1672</v>
      </c>
      <c r="G254" s="262" t="s">
        <v>1673</v>
      </c>
      <c r="H254" s="295" t="s">
        <v>1674</v>
      </c>
    </row>
    <row r="255" spans="1:8" ht="33">
      <c r="A255" s="127" t="str">
        <f t="shared" si="9"/>
        <v>CheckerJ44</v>
      </c>
      <c r="B255" s="127" t="s">
        <v>1483</v>
      </c>
      <c r="C255" s="127" t="s">
        <v>1675</v>
      </c>
      <c r="D255" s="249" t="s">
        <v>1676</v>
      </c>
      <c r="E255" s="250" t="s">
        <v>1677</v>
      </c>
      <c r="F255" s="257" t="s">
        <v>1678</v>
      </c>
      <c r="G255" s="262" t="s">
        <v>1679</v>
      </c>
      <c r="H255" s="295" t="s">
        <v>1680</v>
      </c>
    </row>
    <row r="256" spans="1:8" ht="80.45" customHeight="1">
      <c r="A256" s="127" t="str">
        <f t="shared" si="9"/>
        <v>CheckerJ52</v>
      </c>
      <c r="B256" s="127" t="s">
        <v>1483</v>
      </c>
      <c r="C256" s="127" t="s">
        <v>1721</v>
      </c>
      <c r="D256" s="249" t="s">
        <v>1682</v>
      </c>
      <c r="E256" s="250" t="s">
        <v>1683</v>
      </c>
      <c r="F256" s="257" t="s">
        <v>1684</v>
      </c>
      <c r="G256" s="255" t="s">
        <v>1685</v>
      </c>
      <c r="H256" s="295" t="s">
        <v>1686</v>
      </c>
    </row>
    <row r="257" spans="1:8" ht="80.45" customHeight="1">
      <c r="A257" s="127" t="str">
        <f t="shared" ref="A257" si="10">B257&amp;C257</f>
        <v>CheckerJ53</v>
      </c>
      <c r="B257" s="127" t="s">
        <v>1483</v>
      </c>
      <c r="C257" s="127" t="s">
        <v>1681</v>
      </c>
      <c r="D257" s="249" t="s">
        <v>1688</v>
      </c>
      <c r="E257" s="250" t="s">
        <v>1689</v>
      </c>
      <c r="F257" s="257" t="s">
        <v>1690</v>
      </c>
      <c r="G257" s="255" t="s">
        <v>1691</v>
      </c>
      <c r="H257" s="295" t="s">
        <v>1692</v>
      </c>
    </row>
    <row r="258" spans="1:8" ht="42.75">
      <c r="A258" s="127" t="str">
        <f t="shared" si="9"/>
        <v>CheckerJ49</v>
      </c>
      <c r="B258" s="127" t="s">
        <v>1483</v>
      </c>
      <c r="C258" s="127" t="s">
        <v>1710</v>
      </c>
      <c r="D258" s="249" t="s">
        <v>1694</v>
      </c>
      <c r="E258" s="250" t="s">
        <v>1695</v>
      </c>
      <c r="F258" s="257" t="s">
        <v>1696</v>
      </c>
      <c r="G258" s="280" t="s">
        <v>1697</v>
      </c>
      <c r="H258" s="295" t="s">
        <v>1698</v>
      </c>
    </row>
    <row r="259" spans="1:8" ht="42.75">
      <c r="A259" s="127" t="str">
        <f t="shared" si="9"/>
        <v>CheckerJ48</v>
      </c>
      <c r="B259" s="127" t="s">
        <v>1483</v>
      </c>
      <c r="C259" s="127" t="s">
        <v>1699</v>
      </c>
      <c r="D259" s="127" t="s">
        <v>1700</v>
      </c>
      <c r="E259" s="247" t="s">
        <v>1701</v>
      </c>
      <c r="F259" s="244" t="s">
        <v>1702</v>
      </c>
      <c r="G259" s="245" t="s">
        <v>1703</v>
      </c>
      <c r="H259" s="295" t="s">
        <v>1704</v>
      </c>
    </row>
    <row r="260" spans="1:8" ht="54">
      <c r="A260" s="127" t="str">
        <f>B260&amp;C260</f>
        <v>CheckerJ50</v>
      </c>
      <c r="B260" s="127" t="s">
        <v>1483</v>
      </c>
      <c r="C260" s="127" t="s">
        <v>1693</v>
      </c>
      <c r="D260" s="127" t="s">
        <v>1705</v>
      </c>
      <c r="E260" s="247" t="s">
        <v>1706</v>
      </c>
      <c r="F260" s="281" t="s">
        <v>1707</v>
      </c>
      <c r="G260" s="252" t="s">
        <v>1708</v>
      </c>
      <c r="H260" s="295" t="s">
        <v>1709</v>
      </c>
    </row>
    <row r="261" spans="1:8" ht="42.75">
      <c r="A261" s="127" t="str">
        <f t="shared" si="9"/>
        <v>CheckerJ54</v>
      </c>
      <c r="B261" s="127" t="s">
        <v>1483</v>
      </c>
      <c r="C261" s="127" t="s">
        <v>1687</v>
      </c>
      <c r="D261" s="249" t="s">
        <v>12734</v>
      </c>
      <c r="E261" s="250" t="s">
        <v>12735</v>
      </c>
      <c r="F261" s="257" t="s">
        <v>12736</v>
      </c>
      <c r="G261" s="280" t="s">
        <v>12737</v>
      </c>
      <c r="H261" s="295" t="s">
        <v>12738</v>
      </c>
    </row>
    <row r="262" spans="1:8" ht="42.75" hidden="1">
      <c r="A262" s="127" t="str">
        <f t="shared" si="9"/>
        <v>Checker</v>
      </c>
      <c r="B262" s="127" t="s">
        <v>1483</v>
      </c>
      <c r="D262" s="127" t="s">
        <v>1711</v>
      </c>
      <c r="E262" s="243" t="s">
        <v>1712</v>
      </c>
      <c r="F262" s="244" t="s">
        <v>1713</v>
      </c>
      <c r="G262" s="127" t="s">
        <v>1714</v>
      </c>
      <c r="H262" s="295" t="s">
        <v>1715</v>
      </c>
    </row>
    <row r="263" spans="1:8" ht="71.25" hidden="1">
      <c r="A263" s="127" t="str">
        <f t="shared" si="9"/>
        <v>Checker</v>
      </c>
      <c r="B263" s="127" t="s">
        <v>1483</v>
      </c>
      <c r="D263" s="127" t="s">
        <v>1716</v>
      </c>
      <c r="E263" s="243" t="s">
        <v>1717</v>
      </c>
      <c r="F263" s="244" t="s">
        <v>1718</v>
      </c>
      <c r="G263" s="127" t="s">
        <v>1719</v>
      </c>
      <c r="H263" s="295" t="s">
        <v>1720</v>
      </c>
    </row>
    <row r="264" spans="1:8" hidden="1">
      <c r="A264" s="127" t="str">
        <f t="shared" si="9"/>
        <v>CheckerJ52</v>
      </c>
      <c r="B264" s="127" t="s">
        <v>1483</v>
      </c>
      <c r="C264" s="127" t="s">
        <v>1721</v>
      </c>
      <c r="D264" s="189"/>
      <c r="E264" s="282"/>
      <c r="G264"/>
      <c r="H264" s="295"/>
    </row>
    <row r="265" spans="1:8" ht="42.75">
      <c r="A265" s="127" t="str">
        <f t="shared" si="9"/>
        <v>CheckerJ55</v>
      </c>
      <c r="B265" s="127" t="s">
        <v>1483</v>
      </c>
      <c r="C265" s="127" t="s">
        <v>12733</v>
      </c>
      <c r="D265" s="127" t="s">
        <v>12739</v>
      </c>
      <c r="E265" s="247" t="s">
        <v>12740</v>
      </c>
      <c r="F265" s="244" t="s">
        <v>12741</v>
      </c>
      <c r="G265" s="252" t="s">
        <v>12742</v>
      </c>
      <c r="H265" s="295" t="s">
        <v>12743</v>
      </c>
    </row>
    <row r="266" spans="1:8" ht="42.6" customHeight="1">
      <c r="A266" s="127" t="str">
        <f t="shared" si="9"/>
        <v>CheckerJ57</v>
      </c>
      <c r="B266" s="127" t="s">
        <v>1483</v>
      </c>
      <c r="C266" s="127" t="s">
        <v>12794</v>
      </c>
      <c r="D266" s="127" t="s">
        <v>12748</v>
      </c>
      <c r="E266" s="243" t="s">
        <v>12744</v>
      </c>
      <c r="F266" s="244" t="s">
        <v>12745</v>
      </c>
      <c r="G266" s="127" t="s">
        <v>12746</v>
      </c>
      <c r="H266" s="295" t="s">
        <v>12747</v>
      </c>
    </row>
    <row r="267" spans="1:8" ht="42.75">
      <c r="A267" s="127" t="str">
        <f t="shared" si="9"/>
        <v>CheckerJ58</v>
      </c>
      <c r="B267" s="127" t="s">
        <v>1483</v>
      </c>
      <c r="C267" s="127" t="s">
        <v>1722</v>
      </c>
      <c r="D267" s="127" t="s">
        <v>12749</v>
      </c>
      <c r="E267" s="243" t="s">
        <v>12750</v>
      </c>
      <c r="F267" s="244" t="s">
        <v>12751</v>
      </c>
      <c r="G267" s="127" t="s">
        <v>12752</v>
      </c>
      <c r="H267" s="295" t="s">
        <v>12753</v>
      </c>
    </row>
    <row r="268" spans="1:8" ht="60" customHeight="1">
      <c r="A268" s="127" t="str">
        <f t="shared" si="9"/>
        <v>Checker</v>
      </c>
      <c r="B268" s="127" t="s">
        <v>1483</v>
      </c>
      <c r="D268" s="127" t="s">
        <v>1723</v>
      </c>
      <c r="E268" s="283" t="s">
        <v>1724</v>
      </c>
      <c r="F268" s="244" t="s">
        <v>1725</v>
      </c>
      <c r="G268" s="127" t="s">
        <v>1726</v>
      </c>
      <c r="H268" s="295" t="s">
        <v>1727</v>
      </c>
    </row>
    <row r="269" spans="1:8" ht="42.75">
      <c r="A269" s="127" t="str">
        <f t="shared" si="9"/>
        <v>CheckerJ60</v>
      </c>
      <c r="B269" s="127" t="s">
        <v>1483</v>
      </c>
      <c r="C269" s="127" t="s">
        <v>12795</v>
      </c>
      <c r="D269" s="127" t="s">
        <v>1729</v>
      </c>
      <c r="E269" s="247" t="s">
        <v>1730</v>
      </c>
      <c r="F269" s="244" t="s">
        <v>1731</v>
      </c>
      <c r="G269" s="252" t="s">
        <v>1732</v>
      </c>
      <c r="H269" s="295" t="s">
        <v>1733</v>
      </c>
    </row>
    <row r="270" spans="1:8" hidden="1">
      <c r="A270" s="127" t="str">
        <f t="shared" si="9"/>
        <v>CheckerJ58</v>
      </c>
      <c r="B270" s="127" t="s">
        <v>1483</v>
      </c>
      <c r="C270" s="127" t="s">
        <v>1722</v>
      </c>
      <c r="G270"/>
      <c r="H270" s="295"/>
    </row>
    <row r="271" spans="1:8" hidden="1">
      <c r="A271" s="127" t="str">
        <f t="shared" si="9"/>
        <v>CheckerJ59</v>
      </c>
      <c r="B271" s="127" t="s">
        <v>1483</v>
      </c>
      <c r="C271" s="127" t="s">
        <v>1728</v>
      </c>
      <c r="G271"/>
      <c r="H271" s="295"/>
    </row>
    <row r="272" spans="1:8" ht="42.75">
      <c r="A272" s="127" t="str">
        <f t="shared" si="9"/>
        <v>CheckerJ61</v>
      </c>
      <c r="B272" s="127" t="s">
        <v>1483</v>
      </c>
      <c r="C272" s="127" t="s">
        <v>1739</v>
      </c>
      <c r="D272" s="127" t="s">
        <v>1734</v>
      </c>
      <c r="E272" s="247" t="s">
        <v>1735</v>
      </c>
      <c r="F272" s="244" t="s">
        <v>1736</v>
      </c>
      <c r="G272" s="252" t="s">
        <v>1737</v>
      </c>
      <c r="H272" s="295" t="s">
        <v>1738</v>
      </c>
    </row>
    <row r="273" spans="1:8">
      <c r="A273" s="127" t="str">
        <f t="shared" si="9"/>
        <v>Checker</v>
      </c>
      <c r="B273" s="127" t="s">
        <v>1483</v>
      </c>
      <c r="D273" s="127" t="s">
        <v>1740</v>
      </c>
      <c r="E273" s="243" t="s">
        <v>1741</v>
      </c>
      <c r="F273" s="284" t="s">
        <v>1742</v>
      </c>
      <c r="G273" s="127" t="s">
        <v>1743</v>
      </c>
      <c r="H273" s="295" t="s">
        <v>1744</v>
      </c>
    </row>
    <row r="274" spans="1:8">
      <c r="A274" s="127" t="str">
        <f t="shared" si="9"/>
        <v>Checker</v>
      </c>
      <c r="B274" s="127" t="s">
        <v>1483</v>
      </c>
      <c r="D274" s="127" t="s">
        <v>1740</v>
      </c>
      <c r="E274" s="243" t="s">
        <v>1741</v>
      </c>
      <c r="F274" s="284" t="s">
        <v>1742</v>
      </c>
      <c r="G274" s="127" t="s">
        <v>1743</v>
      </c>
      <c r="H274" s="295" t="s">
        <v>1744</v>
      </c>
    </row>
    <row r="275" spans="1:8">
      <c r="A275" s="127" t="str">
        <f t="shared" si="9"/>
        <v>Checker</v>
      </c>
      <c r="B275" s="127" t="s">
        <v>1483</v>
      </c>
      <c r="F275" s="284"/>
      <c r="G275"/>
      <c r="H275" s="295"/>
    </row>
    <row r="276" spans="1:8">
      <c r="A276" s="127" t="str">
        <f t="shared" si="9"/>
        <v>Checker</v>
      </c>
      <c r="B276" s="127" t="s">
        <v>1483</v>
      </c>
      <c r="F276" s="284"/>
      <c r="G276"/>
      <c r="H276" s="295"/>
    </row>
    <row r="277" spans="1:8" ht="57">
      <c r="A277" s="127" t="str">
        <f t="shared" ref="A277:A282" si="11">B277&amp;C277</f>
        <v>CheckerL57</v>
      </c>
      <c r="B277" s="127" t="s">
        <v>1483</v>
      </c>
      <c r="C277" s="127" t="s">
        <v>1745</v>
      </c>
      <c r="D277" s="127" t="s">
        <v>1746</v>
      </c>
      <c r="E277" s="243" t="s">
        <v>1741</v>
      </c>
      <c r="F277" s="285" t="s">
        <v>1742</v>
      </c>
      <c r="G277" s="127" t="s">
        <v>1747</v>
      </c>
      <c r="H277" s="295" t="s">
        <v>1748</v>
      </c>
    </row>
    <row r="278" spans="1:8" ht="42.75">
      <c r="A278" s="127" t="str">
        <f t="shared" si="11"/>
        <v>Product ListA1</v>
      </c>
      <c r="B278" s="127" t="s">
        <v>59</v>
      </c>
      <c r="C278" s="127" t="s">
        <v>390</v>
      </c>
      <c r="D278" s="145" t="s">
        <v>1749</v>
      </c>
      <c r="E278" s="286" t="s">
        <v>1750</v>
      </c>
      <c r="F278" s="287" t="s">
        <v>1751</v>
      </c>
      <c r="G278" s="288" t="s">
        <v>1752</v>
      </c>
      <c r="H278" s="295" t="s">
        <v>1753</v>
      </c>
    </row>
    <row r="279" spans="1:8">
      <c r="A279" s="127" t="str">
        <f t="shared" si="11"/>
        <v>Product ListB5</v>
      </c>
      <c r="B279" s="127" t="s">
        <v>59</v>
      </c>
      <c r="C279" s="127" t="s">
        <v>801</v>
      </c>
      <c r="D279" s="145" t="s">
        <v>1754</v>
      </c>
      <c r="E279" s="286" t="s">
        <v>1755</v>
      </c>
      <c r="F279" s="244" t="s">
        <v>1756</v>
      </c>
      <c r="G279" s="145" t="s">
        <v>1757</v>
      </c>
      <c r="H279" s="295" t="s">
        <v>1758</v>
      </c>
    </row>
    <row r="280" spans="1:8">
      <c r="A280" s="127" t="str">
        <f t="shared" si="11"/>
        <v>Product ListC5</v>
      </c>
      <c r="B280" s="127" t="s">
        <v>59</v>
      </c>
      <c r="C280" s="127" t="s">
        <v>917</v>
      </c>
      <c r="D280" s="145" t="s">
        <v>1759</v>
      </c>
      <c r="E280" s="286" t="s">
        <v>1760</v>
      </c>
      <c r="F280" s="244" t="s">
        <v>1761</v>
      </c>
      <c r="G280" s="145" t="s">
        <v>1762</v>
      </c>
      <c r="H280" s="295" t="s">
        <v>1763</v>
      </c>
    </row>
    <row r="281" spans="1:8">
      <c r="A281" s="127" t="str">
        <f t="shared" si="11"/>
        <v>Product ListD5</v>
      </c>
      <c r="B281" s="127" t="s">
        <v>59</v>
      </c>
      <c r="C281" s="127" t="s">
        <v>1764</v>
      </c>
      <c r="D281" s="145" t="s">
        <v>1258</v>
      </c>
      <c r="E281" s="286" t="s">
        <v>1505</v>
      </c>
      <c r="F281" s="244" t="s">
        <v>1260</v>
      </c>
      <c r="G281" s="145" t="s">
        <v>1261</v>
      </c>
      <c r="H281" s="295" t="s">
        <v>1262</v>
      </c>
    </row>
    <row r="282" spans="1:8" ht="28.5">
      <c r="A282" s="127" t="str">
        <f t="shared" si="11"/>
        <v>GeneralCpy</v>
      </c>
      <c r="B282" s="127" t="s">
        <v>1765</v>
      </c>
      <c r="C282" s="127" t="s">
        <v>1766</v>
      </c>
      <c r="D282" s="127" t="s">
        <v>12789</v>
      </c>
      <c r="E282" s="243" t="s">
        <v>12790</v>
      </c>
      <c r="F282" s="244" t="s">
        <v>12791</v>
      </c>
      <c r="G282" s="127" t="s">
        <v>12792</v>
      </c>
      <c r="H282" s="295" t="s">
        <v>12793</v>
      </c>
    </row>
    <row r="283" spans="1:8">
      <c r="A283" s="127" t="s">
        <v>1767</v>
      </c>
      <c r="B283" s="127" t="s">
        <v>1765</v>
      </c>
      <c r="G283"/>
      <c r="H283" s="295"/>
    </row>
    <row r="284" spans="1:8">
      <c r="G284"/>
    </row>
    <row r="285" spans="1:8" ht="85.5">
      <c r="A285" s="127" t="s">
        <v>1258</v>
      </c>
      <c r="D285" s="127" t="s">
        <v>1768</v>
      </c>
      <c r="E285" s="243" t="s">
        <v>1769</v>
      </c>
      <c r="F285" s="244" t="s">
        <v>1770</v>
      </c>
      <c r="G285" s="127" t="s">
        <v>1771</v>
      </c>
      <c r="H285" s="144" t="s">
        <v>1772</v>
      </c>
    </row>
    <row r="286" spans="1:8">
      <c r="A286" s="127" t="s">
        <v>1258</v>
      </c>
      <c r="D286" s="127" t="s">
        <v>1773</v>
      </c>
      <c r="E286" s="243" t="s">
        <v>1774</v>
      </c>
      <c r="F286" s="244" t="s">
        <v>1775</v>
      </c>
      <c r="G286" s="128" t="s">
        <v>1776</v>
      </c>
      <c r="H286" s="295" t="s">
        <v>1777</v>
      </c>
    </row>
    <row r="287" spans="1:8" ht="28.5">
      <c r="A287" s="127" t="s">
        <v>1258</v>
      </c>
      <c r="D287" s="127" t="s">
        <v>1778</v>
      </c>
      <c r="E287" s="243" t="s">
        <v>1779</v>
      </c>
      <c r="F287" s="244" t="s">
        <v>1780</v>
      </c>
      <c r="G287" s="128" t="s">
        <v>1781</v>
      </c>
      <c r="H287" s="295" t="s">
        <v>1782</v>
      </c>
    </row>
    <row r="288" spans="1:8" ht="71.25">
      <c r="A288" s="127" t="s">
        <v>1258</v>
      </c>
      <c r="D288" s="127" t="s">
        <v>1783</v>
      </c>
      <c r="E288" s="243" t="s">
        <v>1784</v>
      </c>
      <c r="F288" s="244" t="s">
        <v>1785</v>
      </c>
      <c r="G288" s="128" t="s">
        <v>1786</v>
      </c>
      <c r="H288" s="295" t="s">
        <v>1787</v>
      </c>
    </row>
    <row r="289" spans="1:8" ht="28.5">
      <c r="A289" s="127" t="s">
        <v>1258</v>
      </c>
      <c r="D289" s="127" t="s">
        <v>1788</v>
      </c>
      <c r="E289" s="243" t="s">
        <v>1789</v>
      </c>
      <c r="F289" s="244" t="s">
        <v>1790</v>
      </c>
      <c r="G289" s="128" t="s">
        <v>1791</v>
      </c>
      <c r="H289" s="295" t="s">
        <v>1792</v>
      </c>
    </row>
    <row r="290" spans="1:8" ht="28.5">
      <c r="A290" s="127" t="s">
        <v>1258</v>
      </c>
      <c r="D290" s="127" t="s">
        <v>1793</v>
      </c>
      <c r="E290" s="243" t="s">
        <v>1794</v>
      </c>
      <c r="F290" s="244" t="s">
        <v>1795</v>
      </c>
      <c r="G290" s="128" t="s">
        <v>1796</v>
      </c>
      <c r="H290" s="295" t="s">
        <v>1797</v>
      </c>
    </row>
    <row r="291" spans="1:8" ht="71.25">
      <c r="A291" s="127" t="s">
        <v>1258</v>
      </c>
      <c r="D291" s="127" t="s">
        <v>1798</v>
      </c>
      <c r="E291" s="243" t="s">
        <v>1799</v>
      </c>
      <c r="F291" s="244" t="s">
        <v>1800</v>
      </c>
      <c r="G291" s="128" t="s">
        <v>1801</v>
      </c>
      <c r="H291" s="295"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71B5B91-1241-4FD1-AA20-B3F9A72C6C6E}"/>
    </customSheetView>
    <customSheetView guid="{4BDF1A28-30D5-449D-B20E-D6C97EF9FAE1}" showAutoFilter="1">
      <selection activeCell="C174" sqref="C174"/>
      <pageMargins left="0" right="0" top="0" bottom="0" header="0" footer="0"/>
      <pageSetup paperSize="9" orientation="portrait"/>
      <autoFilter ref="B1:N1" xr:uid="{746B76C3-C331-4A2E-8819-7F1CD62979F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Hoffmann, Karsten</cp:lastModifiedBy>
  <cp:revision/>
  <dcterms:created xsi:type="dcterms:W3CDTF">2010-06-21T21:00:23Z</dcterms:created>
  <dcterms:modified xsi:type="dcterms:W3CDTF">2024-04-10T06:29:21Z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